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120" yWindow="30" windowWidth="9360" windowHeight="4680" firstSheet="3" activeTab="7"/>
  </bookViews>
  <sheets>
    <sheet name="Table 1" sheetId="1" r:id="rId1"/>
    <sheet name="Tables 2 &amp; 3 &amp; Fig. 3" sheetId="2" r:id="rId2"/>
    <sheet name="Summary-Tables 4 &amp; 5" sheetId="3" r:id="rId3"/>
    <sheet name="Geology-Fig. 4 &amp; 5" sheetId="4" r:id="rId4"/>
    <sheet name="Reinforcement-Fig. 6" sheetId="5" r:id="rId5"/>
    <sheet name="Oblique Fences" sheetId="6" r:id="rId6"/>
    <sheet name="ALL" sheetId="7" r:id="rId7"/>
    <sheet name="All-Known-Oriented" sheetId="8" r:id="rId8"/>
    <sheet name="Oblique" sheetId="9" r:id="rId9"/>
    <sheet name="NE" sheetId="10" r:id="rId10"/>
    <sheet name="SE" sheetId="11" r:id="rId11"/>
    <sheet name="SW" sheetId="12" r:id="rId12"/>
    <sheet name="NW" sheetId="13" r:id="rId13"/>
    <sheet name="Toppled" sheetId="14" r:id="rId14"/>
    <sheet name="Top-Places-Lean" sheetId="15" r:id="rId15"/>
    <sheet name="Toppled-All" sheetId="16" r:id="rId16"/>
    <sheet name="Rank" sheetId="17" r:id="rId17"/>
    <sheet name="Rank table" sheetId="18" r:id="rId18"/>
    <sheet name="dc vs RES" sheetId="19" r:id="rId19"/>
  </sheets>
  <definedNames>
    <definedName name="all" localSheetId="7">'All-Known-Oriented'!#REF!</definedName>
    <definedName name="all" localSheetId="18">'dc vs RES'!#REF!</definedName>
    <definedName name="all" localSheetId="3">'Geology-Fig. 4 &amp; 5'!#REF!</definedName>
    <definedName name="all" localSheetId="9">'NE'!#REF!</definedName>
    <definedName name="all" localSheetId="12">'NW'!#REF!</definedName>
    <definedName name="all" localSheetId="8">'Oblique'!#REF!</definedName>
    <definedName name="all" localSheetId="5">'Oblique Fences'!#REF!</definedName>
    <definedName name="all" localSheetId="16">'Rank'!#REF!</definedName>
    <definedName name="all" localSheetId="17">'Rank table'!#REF!</definedName>
    <definedName name="all" localSheetId="4">'Reinforcement-Fig. 6'!#REF!</definedName>
    <definedName name="all" localSheetId="10">'SE'!#REF!</definedName>
    <definedName name="all" localSheetId="2">'Summary-Tables 4 &amp; 5'!#REF!</definedName>
    <definedName name="all" localSheetId="11">'SW'!#REF!</definedName>
    <definedName name="all" localSheetId="0">'Table 1'!#REF!</definedName>
    <definedName name="all" localSheetId="1">'Tables 2 &amp; 3 &amp; Fig. 3'!#REF!</definedName>
    <definedName name="all" localSheetId="14">'Top-Places-Lean'!#REF!</definedName>
    <definedName name="all" localSheetId="13">'Toppled'!#REF!</definedName>
    <definedName name="all" localSheetId="15">'Toppled-All'!#REF!</definedName>
    <definedName name="all">'ALL'!#REF!</definedName>
    <definedName name="delta1" localSheetId="7">'All-Known-Oriented'!#REF!</definedName>
    <definedName name="delta1" localSheetId="18">'dc vs RES'!#REF!</definedName>
    <definedName name="delta1" localSheetId="3">'Geology-Fig. 4 &amp; 5'!#REF!</definedName>
    <definedName name="delta1" localSheetId="9">'NE'!#REF!</definedName>
    <definedName name="delta1" localSheetId="12">'NW'!#REF!</definedName>
    <definedName name="delta1" localSheetId="8">'Oblique'!#REF!</definedName>
    <definedName name="delta1" localSheetId="5">'Oblique Fences'!#REF!</definedName>
    <definedName name="delta1" localSheetId="16">'Rank'!#REF!</definedName>
    <definedName name="delta1" localSheetId="17">'Rank table'!#REF!</definedName>
    <definedName name="delta1" localSheetId="4">'Reinforcement-Fig. 6'!#REF!</definedName>
    <definedName name="delta1" localSheetId="10">'SE'!#REF!</definedName>
    <definedName name="delta1" localSheetId="2">'Summary-Tables 4 &amp; 5'!#REF!</definedName>
    <definedName name="delta1" localSheetId="11">'SW'!#REF!</definedName>
    <definedName name="delta1" localSheetId="0">'Table 1'!#REF!</definedName>
    <definedName name="delta1" localSheetId="1">'Tables 2 &amp; 3 &amp; Fig. 3'!#REF!</definedName>
    <definedName name="delta1" localSheetId="14">'Top-Places-Lean'!#REF!</definedName>
    <definedName name="delta1" localSheetId="13">'Toppled'!#REF!</definedName>
    <definedName name="delta1" localSheetId="15">'Toppled-All'!#REF!</definedName>
    <definedName name="delta1">'ALL'!#REF!</definedName>
    <definedName name="direct" localSheetId="7">'All-Known-Oriented'!#REF!</definedName>
    <definedName name="direct" localSheetId="18">'dc vs RES'!#REF!</definedName>
    <definedName name="direct" localSheetId="3">'Geology-Fig. 4 &amp; 5'!#REF!</definedName>
    <definedName name="direct" localSheetId="9">'NE'!#REF!</definedName>
    <definedName name="direct" localSheetId="12">'NW'!#REF!</definedName>
    <definedName name="direct" localSheetId="8">'Oblique'!#REF!</definedName>
    <definedName name="direct" localSheetId="5">'Oblique Fences'!#REF!</definedName>
    <definedName name="direct" localSheetId="16">'Rank'!#REF!</definedName>
    <definedName name="direct" localSheetId="17">'Rank table'!#REF!</definedName>
    <definedName name="direct" localSheetId="4">'Reinforcement-Fig. 6'!#REF!</definedName>
    <definedName name="direct" localSheetId="10">'SE'!#REF!</definedName>
    <definedName name="direct" localSheetId="2">'Summary-Tables 4 &amp; 5'!#REF!</definedName>
    <definedName name="direct" localSheetId="11">'SW'!#REF!</definedName>
    <definedName name="direct" localSheetId="0">'Table 1'!#REF!</definedName>
    <definedName name="direct" localSheetId="1">'Tables 2 &amp; 3 &amp; Fig. 3'!#REF!</definedName>
    <definedName name="direct" localSheetId="14">'Top-Places-Lean'!#REF!</definedName>
    <definedName name="direct" localSheetId="13">'Toppled'!#REF!</definedName>
    <definedName name="direct" localSheetId="15">'Toppled-All'!#REF!</definedName>
    <definedName name="direct">'ALL'!#REF!</definedName>
    <definedName name="failed" localSheetId="7">'All-Known-Oriented'!#REF!</definedName>
    <definedName name="failed" localSheetId="18">'dc vs RES'!#REF!</definedName>
    <definedName name="failed" localSheetId="3">'Geology-Fig. 4 &amp; 5'!#REF!</definedName>
    <definedName name="failed" localSheetId="9">'NE'!#REF!</definedName>
    <definedName name="failed" localSheetId="12">'NW'!#REF!</definedName>
    <definedName name="failed" localSheetId="8">'Oblique'!#REF!</definedName>
    <definedName name="failed" localSheetId="5">'Oblique Fences'!#REF!</definedName>
    <definedName name="failed" localSheetId="16">'Rank'!#REF!</definedName>
    <definedName name="failed" localSheetId="17">'Rank table'!#REF!</definedName>
    <definedName name="failed" localSheetId="4">'Reinforcement-Fig. 6'!#REF!</definedName>
    <definedName name="failed" localSheetId="10">'SE'!#REF!</definedName>
    <definedName name="failed" localSheetId="2">'Summary-Tables 4 &amp; 5'!#REF!</definedName>
    <definedName name="failed" localSheetId="11">'SW'!#REF!</definedName>
    <definedName name="failed" localSheetId="0">'Table 1'!#REF!</definedName>
    <definedName name="failed" localSheetId="1">'Tables 2 &amp; 3 &amp; Fig. 3'!#REF!</definedName>
    <definedName name="failed" localSheetId="14">'Top-Places-Lean'!#REF!</definedName>
    <definedName name="failed" localSheetId="13">'Toppled'!#REF!</definedName>
    <definedName name="failed" localSheetId="15">'Toppled-All'!#REF!</definedName>
    <definedName name="failed">'ALL'!#REF!</definedName>
    <definedName name="km" localSheetId="7">'All-Known-Oriented'!#REF!</definedName>
    <definedName name="km" localSheetId="18">'dc vs RES'!#REF!</definedName>
    <definedName name="km" localSheetId="3">'Geology-Fig. 4 &amp; 5'!#REF!</definedName>
    <definedName name="km" localSheetId="9">'NE'!#REF!</definedName>
    <definedName name="km" localSheetId="12">'NW'!#REF!</definedName>
    <definedName name="km" localSheetId="8">'Oblique'!#REF!</definedName>
    <definedName name="km" localSheetId="5">'Oblique Fences'!#REF!</definedName>
    <definedName name="km" localSheetId="16">'Rank'!#REF!</definedName>
    <definedName name="km" localSheetId="17">'Rank table'!#REF!</definedName>
    <definedName name="km" localSheetId="4">'Reinforcement-Fig. 6'!#REF!</definedName>
    <definedName name="km" localSheetId="10">'SE'!#REF!</definedName>
    <definedName name="km" localSheetId="2">'Summary-Tables 4 &amp; 5'!#REF!</definedName>
    <definedName name="km" localSheetId="11">'SW'!#REF!</definedName>
    <definedName name="km" localSheetId="0">'Table 1'!#REF!</definedName>
    <definedName name="km" localSheetId="1">'Tables 2 &amp; 3 &amp; Fig. 3'!#REF!</definedName>
    <definedName name="km" localSheetId="14">'Top-Places-Lean'!#REF!</definedName>
    <definedName name="km" localSheetId="13">'Toppled'!#REF!</definedName>
    <definedName name="km" localSheetId="15">'Toppled-All'!#REF!</definedName>
    <definedName name="km">'ALL'!#REF!</definedName>
    <definedName name="lean" localSheetId="7">'All-Known-Oriented'!#REF!</definedName>
    <definedName name="lean" localSheetId="18">'dc vs RES'!#REF!</definedName>
    <definedName name="lean" localSheetId="3">'Geology-Fig. 4 &amp; 5'!#REF!</definedName>
    <definedName name="lean" localSheetId="9">'NE'!#REF!</definedName>
    <definedName name="lean" localSheetId="12">'NW'!#REF!</definedName>
    <definedName name="lean" localSheetId="8">'Oblique'!#REF!</definedName>
    <definedName name="lean" localSheetId="5">'Oblique Fences'!#REF!</definedName>
    <definedName name="lean" localSheetId="16">'Rank'!#REF!</definedName>
    <definedName name="lean" localSheetId="17">'Rank table'!#REF!</definedName>
    <definedName name="lean" localSheetId="4">'Reinforcement-Fig. 6'!#REF!</definedName>
    <definedName name="lean" localSheetId="10">'SE'!#REF!</definedName>
    <definedName name="lean" localSheetId="2">'Summary-Tables 4 &amp; 5'!#REF!</definedName>
    <definedName name="lean" localSheetId="11">'SW'!#REF!</definedName>
    <definedName name="lean" localSheetId="0">'Table 1'!#REF!</definedName>
    <definedName name="lean" localSheetId="1">'Tables 2 &amp; 3 &amp; Fig. 3'!#REF!</definedName>
    <definedName name="lean" localSheetId="14">'Top-Places-Lean'!#REF!</definedName>
    <definedName name="lean" localSheetId="13">'Toppled'!#REF!</definedName>
    <definedName name="lean" localSheetId="15">'Toppled-All'!#REF!</definedName>
    <definedName name="lean">'ALL'!#REF!</definedName>
    <definedName name="orient" localSheetId="7">'All-Known-Oriented'!#REF!</definedName>
    <definedName name="orient" localSheetId="18">'dc vs RES'!#REF!</definedName>
    <definedName name="orient" localSheetId="3">'Geology-Fig. 4 &amp; 5'!#REF!</definedName>
    <definedName name="orient" localSheetId="9">'NE'!#REF!</definedName>
    <definedName name="orient" localSheetId="12">'NW'!#REF!</definedName>
    <definedName name="orient" localSheetId="8">'Oblique'!#REF!</definedName>
    <definedName name="orient" localSheetId="5">'Oblique Fences'!#REF!</definedName>
    <definedName name="orient" localSheetId="16">'Rank'!#REF!</definedName>
    <definedName name="orient" localSheetId="17">'Rank table'!#REF!</definedName>
    <definedName name="orient" localSheetId="4">'Reinforcement-Fig. 6'!#REF!</definedName>
    <definedName name="orient" localSheetId="10">'SE'!#REF!</definedName>
    <definedName name="orient" localSheetId="2">'Summary-Tables 4 &amp; 5'!#REF!</definedName>
    <definedName name="orient" localSheetId="11">'SW'!#REF!</definedName>
    <definedName name="orient" localSheetId="0">'Table 1'!#REF!</definedName>
    <definedName name="orient" localSheetId="1">'Tables 2 &amp; 3 &amp; Fig. 3'!#REF!</definedName>
    <definedName name="orient" localSheetId="14">'Top-Places-Lean'!#REF!</definedName>
    <definedName name="orient" localSheetId="13">'Toppled'!#REF!</definedName>
    <definedName name="orient" localSheetId="15">'Toppled-All'!#REF!</definedName>
    <definedName name="orient">'ALL'!#REF!</definedName>
    <definedName name="Orientation" localSheetId="7">'All-Known-Oriented'!#REF!</definedName>
    <definedName name="Orientation" localSheetId="18">'dc vs RES'!#REF!</definedName>
    <definedName name="Orientation" localSheetId="3">'Geology-Fig. 4 &amp; 5'!#REF!</definedName>
    <definedName name="Orientation" localSheetId="9">'NE'!#REF!</definedName>
    <definedName name="Orientation" localSheetId="12">'NW'!#REF!</definedName>
    <definedName name="Orientation" localSheetId="8">'Oblique'!#REF!</definedName>
    <definedName name="Orientation" localSheetId="5">'Oblique Fences'!#REF!</definedName>
    <definedName name="Orientation" localSheetId="16">'Rank'!#REF!</definedName>
    <definedName name="Orientation" localSheetId="17">'Rank table'!#REF!</definedName>
    <definedName name="Orientation" localSheetId="4">'Reinforcement-Fig. 6'!#REF!</definedName>
    <definedName name="Orientation" localSheetId="10">'SE'!#REF!</definedName>
    <definedName name="Orientation" localSheetId="2">'Summary-Tables 4 &amp; 5'!#REF!</definedName>
    <definedName name="Orientation" localSheetId="11">'SW'!#REF!</definedName>
    <definedName name="Orientation" localSheetId="0">'Table 1'!#REF!</definedName>
    <definedName name="Orientation" localSheetId="1">'Tables 2 &amp; 3 &amp; Fig. 3'!#REF!</definedName>
    <definedName name="Orientation" localSheetId="14">'Top-Places-Lean'!#REF!</definedName>
    <definedName name="Orientation" localSheetId="13">'Toppled'!#REF!</definedName>
    <definedName name="Orientation" localSheetId="15">'Toppled-All'!#REF!</definedName>
    <definedName name="Orientation">'ALL'!#REF!</definedName>
    <definedName name="parttop" localSheetId="7">'All-Known-Oriented'!#REF!</definedName>
    <definedName name="parttop" localSheetId="18">'dc vs RES'!#REF!</definedName>
    <definedName name="parttop" localSheetId="3">'Geology-Fig. 4 &amp; 5'!#REF!</definedName>
    <definedName name="parttop" localSheetId="9">'NE'!#REF!</definedName>
    <definedName name="parttop" localSheetId="12">'NW'!#REF!</definedName>
    <definedName name="parttop" localSheetId="8">'Oblique'!#REF!</definedName>
    <definedName name="parttop" localSheetId="5">'Oblique Fences'!#REF!</definedName>
    <definedName name="parttop" localSheetId="16">'Rank'!#REF!</definedName>
    <definedName name="parttop" localSheetId="17">'Rank table'!#REF!</definedName>
    <definedName name="parttop" localSheetId="4">'Reinforcement-Fig. 6'!#REF!</definedName>
    <definedName name="parttop" localSheetId="10">'SE'!#REF!</definedName>
    <definedName name="parttop" localSheetId="2">'Summary-Tables 4 &amp; 5'!#REF!</definedName>
    <definedName name="parttop" localSheetId="11">'SW'!#REF!</definedName>
    <definedName name="parttop" localSheetId="0">'Table 1'!#REF!</definedName>
    <definedName name="parttop" localSheetId="1">'Tables 2 &amp; 3 &amp; Fig. 3'!#REF!</definedName>
    <definedName name="parttop" localSheetId="14">'Top-Places-Lean'!#REF!</definedName>
    <definedName name="parttop" localSheetId="13">'Toppled'!#REF!</definedName>
    <definedName name="parttop" localSheetId="15">'Toppled-All'!#REF!</definedName>
    <definedName name="parttop">'ALL'!#REF!</definedName>
    <definedName name="_xlnm.Print_Area" localSheetId="6">'ALL'!$A$7:$U$8</definedName>
    <definedName name="_xlnm.Print_Area" localSheetId="18">'dc vs RES'!$B$1:$M$43</definedName>
    <definedName name="_xlnm.Print_Area" localSheetId="3">'Geology-Fig. 4 &amp; 5'!$A$7:$U$8</definedName>
    <definedName name="_xlnm.Print_Area" localSheetId="8">'Oblique'!$A$1:$U$68</definedName>
    <definedName name="_xlnm.Print_Area" localSheetId="5">'Oblique Fences'!$A$1:$U$59</definedName>
    <definedName name="_xlnm.Print_Area" localSheetId="16">'Rank'!$C$2:$N$36</definedName>
    <definedName name="_xlnm.Print_Area" localSheetId="17">'Rank table'!$B$1:$M$36</definedName>
    <definedName name="_xlnm.Print_Area" localSheetId="4">'Reinforcement-Fig. 6'!$A$7:$U$8</definedName>
    <definedName name="_xlnm.Print_Area" localSheetId="2">'Summary-Tables 4 &amp; 5'!$A$1:$K$51</definedName>
    <definedName name="_xlnm.Print_Area" localSheetId="0">'Table 1'!$A$5:$S$306</definedName>
    <definedName name="_xlnm.Print_Area" localSheetId="1">'Tables 2 &amp; 3 &amp; Fig. 3'!$A$7:$U$8</definedName>
    <definedName name="_xlnm.Print_Area" localSheetId="13">'Toppled'!$A$1:$U$34</definedName>
    <definedName name="_xlnm.Print_Area" localSheetId="15">'Toppled-All'!$A$7:$U$40</definedName>
    <definedName name="_xlnm.Print_Titles" localSheetId="6">'ALL'!$7:$8</definedName>
    <definedName name="_xlnm.Print_Titles" localSheetId="7">'All-Known-Oriented'!$7:$8</definedName>
    <definedName name="_xlnm.Print_Titles" localSheetId="3">'Geology-Fig. 4 &amp; 5'!$7:$8</definedName>
    <definedName name="_xlnm.Print_Titles" localSheetId="9">'NE'!$7:$8</definedName>
    <definedName name="_xlnm.Print_Titles" localSheetId="12">'NW'!$7:$8</definedName>
    <definedName name="_xlnm.Print_Titles" localSheetId="8">'Oblique'!$7:$8</definedName>
    <definedName name="_xlnm.Print_Titles" localSheetId="5">'Oblique Fences'!$7:$8</definedName>
    <definedName name="_xlnm.Print_Titles" localSheetId="4">'Reinforcement-Fig. 6'!$7:$8</definedName>
    <definedName name="_xlnm.Print_Titles" localSheetId="10">'SE'!$7:$8</definedName>
    <definedName name="_xlnm.Print_Titles" localSheetId="11">'SW'!$7:$8</definedName>
    <definedName name="_xlnm.Print_Titles" localSheetId="0">'Table 1'!$5:$6</definedName>
    <definedName name="_xlnm.Print_Titles" localSheetId="1">'Tables 2 &amp; 3 &amp; Fig. 3'!$7:$8</definedName>
    <definedName name="_xlnm.Print_Titles" localSheetId="14">'Top-Places-Lean'!$7:$8</definedName>
    <definedName name="_xlnm.Print_Titles" localSheetId="13">'Toppled'!$7:$8</definedName>
    <definedName name="_xlnm.Print_Titles" localSheetId="15">'Toppled-All'!$7:$8</definedName>
    <definedName name="topple" localSheetId="7">'All-Known-Oriented'!#REF!</definedName>
    <definedName name="topple" localSheetId="18">'dc vs RES'!#REF!</definedName>
    <definedName name="topple" localSheetId="3">'Geology-Fig. 4 &amp; 5'!#REF!</definedName>
    <definedName name="topple" localSheetId="9">'NE'!#REF!</definedName>
    <definedName name="topple" localSheetId="12">'NW'!#REF!</definedName>
    <definedName name="topple" localSheetId="8">'Oblique'!#REF!</definedName>
    <definedName name="topple" localSheetId="5">'Oblique Fences'!#REF!</definedName>
    <definedName name="topple" localSheetId="16">'Rank'!#REF!</definedName>
    <definedName name="topple" localSheetId="17">'Rank table'!#REF!</definedName>
    <definedName name="topple" localSheetId="4">'Reinforcement-Fig. 6'!#REF!</definedName>
    <definedName name="topple" localSheetId="10">'SE'!#REF!</definedName>
    <definedName name="topple" localSheetId="2">'Summary-Tables 4 &amp; 5'!#REF!</definedName>
    <definedName name="topple" localSheetId="11">'SW'!#REF!</definedName>
    <definedName name="topple" localSheetId="0">'Table 1'!#REF!</definedName>
    <definedName name="topple" localSheetId="1">'Tables 2 &amp; 3 &amp; Fig. 3'!#REF!</definedName>
    <definedName name="topple" localSheetId="14">'Top-Places-Lean'!#REF!</definedName>
    <definedName name="topple" localSheetId="13">'Toppled'!#REF!</definedName>
    <definedName name="topple" localSheetId="15">'Toppled-All'!#REF!</definedName>
    <definedName name="topple">'ALL'!#REF!</definedName>
    <definedName name="unfail" localSheetId="7">'All-Known-Oriented'!#REF!</definedName>
    <definedName name="unfail" localSheetId="18">'dc vs RES'!#REF!</definedName>
    <definedName name="unfail" localSheetId="3">'Geology-Fig. 4 &amp; 5'!#REF!</definedName>
    <definedName name="unfail" localSheetId="9">'NE'!#REF!</definedName>
    <definedName name="unfail" localSheetId="12">'NW'!#REF!</definedName>
    <definedName name="unfail" localSheetId="8">'Oblique'!#REF!</definedName>
    <definedName name="unfail" localSheetId="5">'Oblique Fences'!#REF!</definedName>
    <definedName name="unfail" localSheetId="16">'Rank'!#REF!</definedName>
    <definedName name="unfail" localSheetId="17">'Rank table'!#REF!</definedName>
    <definedName name="unfail" localSheetId="4">'Reinforcement-Fig. 6'!#REF!</definedName>
    <definedName name="unfail" localSheetId="10">'SE'!#REF!</definedName>
    <definedName name="unfail" localSheetId="2">'Summary-Tables 4 &amp; 5'!#REF!</definedName>
    <definedName name="unfail" localSheetId="11">'SW'!#REF!</definedName>
    <definedName name="unfail" localSheetId="0">'Table 1'!#REF!</definedName>
    <definedName name="unfail" localSheetId="1">'Tables 2 &amp; 3 &amp; Fig. 3'!#REF!</definedName>
    <definedName name="unfail" localSheetId="14">'Top-Places-Lean'!#REF!</definedName>
    <definedName name="unfail" localSheetId="13">'Toppled'!#REF!</definedName>
    <definedName name="unfail" localSheetId="15">'Toppled-All'!#REF!</definedName>
    <definedName name="unfail">'ALL'!#REF!</definedName>
    <definedName name="unstab" localSheetId="7">'All-Known-Oriented'!#REF!</definedName>
    <definedName name="unstab" localSheetId="18">'dc vs RES'!#REF!</definedName>
    <definedName name="unstab" localSheetId="3">'Geology-Fig. 4 &amp; 5'!#REF!</definedName>
    <definedName name="unstab" localSheetId="9">'NE'!#REF!</definedName>
    <definedName name="unstab" localSheetId="12">'NW'!#REF!</definedName>
    <definedName name="unstab" localSheetId="8">'Oblique'!#REF!</definedName>
    <definedName name="unstab" localSheetId="5">'Oblique Fences'!#REF!</definedName>
    <definedName name="unstab" localSheetId="16">'Rank'!#REF!</definedName>
    <definedName name="unstab" localSheetId="17">'Rank table'!#REF!</definedName>
    <definedName name="unstab" localSheetId="4">'Reinforcement-Fig. 6'!#REF!</definedName>
    <definedName name="unstab" localSheetId="10">'SE'!#REF!</definedName>
    <definedName name="unstab" localSheetId="2">'Summary-Tables 4 &amp; 5'!#REF!</definedName>
    <definedName name="unstab" localSheetId="11">'SW'!#REF!</definedName>
    <definedName name="unstab" localSheetId="0">'Table 1'!#REF!</definedName>
    <definedName name="unstab" localSheetId="1">'Tables 2 &amp; 3 &amp; Fig. 3'!#REF!</definedName>
    <definedName name="unstab" localSheetId="14">'Top-Places-Lean'!#REF!</definedName>
    <definedName name="unstab" localSheetId="13">'Toppled'!#REF!</definedName>
    <definedName name="unstab" localSheetId="15">'Toppled-All'!#REF!</definedName>
    <definedName name="unstab">'ALL'!#REF!</definedName>
    <definedName name="Xkm" localSheetId="7">'All-Known-Oriented'!#REF!</definedName>
    <definedName name="Xkm" localSheetId="18">'dc vs RES'!#REF!</definedName>
    <definedName name="Xkm" localSheetId="3">'Geology-Fig. 4 &amp; 5'!#REF!</definedName>
    <definedName name="Xkm" localSheetId="9">'NE'!#REF!</definedName>
    <definedName name="Xkm" localSheetId="12">'NW'!#REF!</definedName>
    <definedName name="Xkm" localSheetId="8">'Oblique'!#REF!</definedName>
    <definedName name="Xkm" localSheetId="5">'Oblique Fences'!#REF!</definedName>
    <definedName name="Xkm" localSheetId="16">'Rank'!#REF!</definedName>
    <definedName name="Xkm" localSheetId="17">'Rank table'!#REF!</definedName>
    <definedName name="Xkm" localSheetId="4">'Reinforcement-Fig. 6'!#REF!</definedName>
    <definedName name="Xkm" localSheetId="10">'SE'!#REF!</definedName>
    <definedName name="Xkm" localSheetId="2">'Summary-Tables 4 &amp; 5'!#REF!</definedName>
    <definedName name="Xkm" localSheetId="11">'SW'!#REF!</definedName>
    <definedName name="Xkm" localSheetId="0">'Table 1'!#REF!</definedName>
    <definedName name="Xkm" localSheetId="1">'Tables 2 &amp; 3 &amp; Fig. 3'!#REF!</definedName>
    <definedName name="Xkm" localSheetId="14">'Top-Places-Lean'!#REF!</definedName>
    <definedName name="Xkm" localSheetId="13">'Toppled'!#REF!</definedName>
    <definedName name="Xkm" localSheetId="15">'Toppled-All'!#REF!</definedName>
    <definedName name="Xkm">'ALL'!#REF!</definedName>
    <definedName name="Ykm" localSheetId="7">'All-Known-Oriented'!#REF!</definedName>
    <definedName name="Ykm" localSheetId="18">'dc vs RES'!#REF!</definedName>
    <definedName name="Ykm" localSheetId="3">'Geology-Fig. 4 &amp; 5'!#REF!</definedName>
    <definedName name="Ykm" localSheetId="9">'NE'!#REF!</definedName>
    <definedName name="Ykm" localSheetId="12">'NW'!#REF!</definedName>
    <definedName name="Ykm" localSheetId="8">'Oblique'!#REF!</definedName>
    <definedName name="Ykm" localSheetId="5">'Oblique Fences'!#REF!</definedName>
    <definedName name="Ykm" localSheetId="16">'Rank'!#REF!</definedName>
    <definedName name="Ykm" localSheetId="17">'Rank table'!#REF!</definedName>
    <definedName name="Ykm" localSheetId="4">'Reinforcement-Fig. 6'!#REF!</definedName>
    <definedName name="Ykm" localSheetId="10">'SE'!#REF!</definedName>
    <definedName name="Ykm" localSheetId="2">'Summary-Tables 4 &amp; 5'!#REF!</definedName>
    <definedName name="Ykm" localSheetId="11">'SW'!#REF!</definedName>
    <definedName name="Ykm" localSheetId="0">'Table 1'!#REF!</definedName>
    <definedName name="Ykm" localSheetId="1">'Tables 2 &amp; 3 &amp; Fig. 3'!#REF!</definedName>
    <definedName name="Ykm" localSheetId="14">'Top-Places-Lean'!#REF!</definedName>
    <definedName name="Ykm" localSheetId="13">'Toppled'!#REF!</definedName>
    <definedName name="Ykm" localSheetId="15">'Toppled-All'!#REF!</definedName>
    <definedName name="Ykm">'ALL'!#REF!</definedName>
  </definedNames>
  <calcPr calcMode="manual" fullCalcOnLoad="1" calcCompleted="0" calcOnSave="0"/>
</workbook>
</file>

<file path=xl/comments1.xml><?xml version="1.0" encoding="utf-8"?>
<comments xmlns="http://schemas.openxmlformats.org/spreadsheetml/2006/main">
  <authors>
    <author>A satisfied Microsoft Office user</author>
  </authors>
  <commentList>
    <comment ref="D2" authorId="0">
      <text>
        <r>
          <rPr>
            <sz val="9"/>
            <rFont val="Tahoma"/>
            <family val="0"/>
          </rPr>
          <t>Direction from Epicenter: Azimuth from site to epicenter in degrees.</t>
        </r>
      </text>
    </comment>
    <comment ref="G2" authorId="0">
      <text>
        <r>
          <rPr>
            <sz val="9"/>
            <rFont val="Tahoma"/>
            <family val="0"/>
          </rPr>
          <t xml:space="preserve">Reinforcement: R = Reinforced; N = None; U = Unknown.
</t>
        </r>
      </text>
    </comment>
    <comment ref="J2" authorId="0">
      <text>
        <r>
          <rPr>
            <sz val="9"/>
            <rFont val="Tahoma"/>
            <family val="0"/>
          </rPr>
          <t xml:space="preserve">Orientation: Compass orientation of main axis of fence, azimuth in degrees.
</t>
        </r>
      </text>
    </comment>
    <comment ref="K2" authorId="0">
      <text>
        <r>
          <rPr>
            <sz val="9"/>
            <rFont val="Tahoma"/>
            <family val="0"/>
          </rPr>
          <t>Compass Direction: Compass trend of main axis of fence oriented within 11 degrees of north(N) or east(E).  Oblique trends not listed.</t>
        </r>
      </text>
    </comment>
    <comment ref="R2" authorId="0">
      <text>
        <r>
          <rPr>
            <sz val="9"/>
            <rFont val="Tahoma"/>
            <family val="0"/>
          </rPr>
          <t xml:space="preserve">Direction of Block Fall: Azimuth in degrees.
</t>
        </r>
      </text>
    </comment>
    <comment ref="S2" authorId="0">
      <text>
        <r>
          <rPr>
            <sz val="9"/>
            <rFont val="Tahoma"/>
            <family val="0"/>
          </rPr>
          <t xml:space="preserve">Direction of Fence Lean: Azimuth in degrees.
</t>
        </r>
      </text>
    </comment>
    <comment ref="D6" authorId="0">
      <text>
        <r>
          <rPr>
            <sz val="9"/>
            <rFont val="Tahoma"/>
            <family val="0"/>
          </rPr>
          <t>Direction from Epicenter: Azimuth from site to epicenter in degrees.</t>
        </r>
      </text>
    </comment>
    <comment ref="G6" authorId="0">
      <text>
        <r>
          <rPr>
            <sz val="9"/>
            <rFont val="Tahoma"/>
            <family val="0"/>
          </rPr>
          <t xml:space="preserve">Reinforcement: R = Reinforced; N = None; U = Unknown.
</t>
        </r>
      </text>
    </comment>
    <comment ref="J6" authorId="0">
      <text>
        <r>
          <rPr>
            <sz val="9"/>
            <rFont val="Tahoma"/>
            <family val="0"/>
          </rPr>
          <t xml:space="preserve">Orientation: Compass orientation of main axis of fence, azimuth in degrees.
</t>
        </r>
      </text>
    </comment>
    <comment ref="K6" authorId="0">
      <text>
        <r>
          <rPr>
            <sz val="9"/>
            <rFont val="Tahoma"/>
            <family val="0"/>
          </rPr>
          <t>Compass Direction: Compass trend of main axis of fence oriented within 11 degrees of north(N) or east(E).  Oblique trends not listed.</t>
        </r>
      </text>
    </comment>
    <comment ref="R6" authorId="0">
      <text>
        <r>
          <rPr>
            <sz val="9"/>
            <rFont val="Tahoma"/>
            <family val="0"/>
          </rPr>
          <t xml:space="preserve">Direction of Block Fall: Azimuth in degrees.
</t>
        </r>
      </text>
    </comment>
    <comment ref="S6" authorId="0">
      <text>
        <r>
          <rPr>
            <sz val="9"/>
            <rFont val="Tahoma"/>
            <family val="0"/>
          </rPr>
          <t xml:space="preserve">Direction of Fence Lean: Azimuth in degrees.
</t>
        </r>
      </text>
    </comment>
  </commentList>
</comments>
</file>

<file path=xl/comments10.xml><?xml version="1.0" encoding="utf-8"?>
<comments xmlns="http://schemas.openxmlformats.org/spreadsheetml/2006/main">
  <authors>
    <author>A satisfied Microsoft Office user</author>
  </authors>
  <commentList>
    <comment ref="D8" authorId="0">
      <text>
        <r>
          <rPr>
            <sz val="9"/>
            <rFont val="Tahoma"/>
            <family val="0"/>
          </rPr>
          <t>Direction from Epicenter: Azimuth from site to epicenter in degrees.</t>
        </r>
      </text>
    </comment>
    <comment ref="E8" authorId="0">
      <text>
        <r>
          <rPr>
            <sz val="9"/>
            <rFont val="Tahoma"/>
            <family val="0"/>
          </rPr>
          <t xml:space="preserve">Near/Far Field = Near field (N) is defined as a 16-km diameter circle centered on the aftershock zone.
</t>
        </r>
      </text>
    </comment>
    <comment ref="H8" authorId="0">
      <text>
        <r>
          <rPr>
            <sz val="9"/>
            <rFont val="Tahoma"/>
            <family val="0"/>
          </rPr>
          <t xml:space="preserve">Reinforcement: R = Reinforced; N = None; U = Unknown.
</t>
        </r>
      </text>
    </comment>
    <comment ref="K8" authorId="0">
      <text>
        <r>
          <rPr>
            <sz val="9"/>
            <rFont val="Tahoma"/>
            <family val="0"/>
          </rPr>
          <t xml:space="preserve">Orientation: Compass orientation of main axis of fence, azimuth in degrees.
</t>
        </r>
      </text>
    </comment>
    <comment ref="L8" authorId="0">
      <text>
        <r>
          <rPr>
            <sz val="9"/>
            <rFont val="Tahoma"/>
            <family val="0"/>
          </rPr>
          <t>Compass Direction: Compass trend of main axis of fence oriented within 11 degrees of north(N) or east(E).  Oblique trends not listed.</t>
        </r>
      </text>
    </comment>
    <comment ref="T8" authorId="0">
      <text>
        <r>
          <rPr>
            <sz val="9"/>
            <rFont val="Tahoma"/>
            <family val="0"/>
          </rPr>
          <t xml:space="preserve">Direction of Block Fall: Azimuth in degrees.
</t>
        </r>
      </text>
    </comment>
    <comment ref="U8" authorId="0">
      <text>
        <r>
          <rPr>
            <sz val="9"/>
            <rFont val="Tahoma"/>
            <family val="0"/>
          </rPr>
          <t xml:space="preserve">Direction of Fence Lean: Azimuth in degrees.
</t>
        </r>
      </text>
    </comment>
  </commentList>
</comments>
</file>

<file path=xl/comments11.xml><?xml version="1.0" encoding="utf-8"?>
<comments xmlns="http://schemas.openxmlformats.org/spreadsheetml/2006/main">
  <authors>
    <author>A satisfied Microsoft Office user</author>
  </authors>
  <commentList>
    <comment ref="D8" authorId="0">
      <text>
        <r>
          <rPr>
            <sz val="9"/>
            <rFont val="Tahoma"/>
            <family val="0"/>
          </rPr>
          <t>Direction from Epicenter: Azimuth from site to epicenter in degrees.</t>
        </r>
      </text>
    </comment>
    <comment ref="E8" authorId="0">
      <text>
        <r>
          <rPr>
            <sz val="9"/>
            <rFont val="Tahoma"/>
            <family val="0"/>
          </rPr>
          <t xml:space="preserve">Near/Far Field = Near field (N) is defined as a 16-km diameter circle centered on the aftershock zone.
</t>
        </r>
      </text>
    </comment>
    <comment ref="H8" authorId="0">
      <text>
        <r>
          <rPr>
            <sz val="9"/>
            <rFont val="Tahoma"/>
            <family val="0"/>
          </rPr>
          <t xml:space="preserve">Reinforcement: R = Reinforced; N = None; U = Unknown.
</t>
        </r>
      </text>
    </comment>
    <comment ref="K8" authorId="0">
      <text>
        <r>
          <rPr>
            <sz val="9"/>
            <rFont val="Tahoma"/>
            <family val="0"/>
          </rPr>
          <t xml:space="preserve">Orientation: Compass orientation of main axis of fence, azimuth in degrees.
</t>
        </r>
      </text>
    </comment>
    <comment ref="L8" authorId="0">
      <text>
        <r>
          <rPr>
            <sz val="9"/>
            <rFont val="Tahoma"/>
            <family val="0"/>
          </rPr>
          <t>Compass Direction: Compass trend of main axis of fence oriented within 11 degrees of north(N) or east(E).  Oblique trends not listed.</t>
        </r>
      </text>
    </comment>
    <comment ref="T8" authorId="0">
      <text>
        <r>
          <rPr>
            <sz val="9"/>
            <rFont val="Tahoma"/>
            <family val="0"/>
          </rPr>
          <t xml:space="preserve">Direction of Block Fall: Azimuth in degrees.
</t>
        </r>
      </text>
    </comment>
    <comment ref="U8" authorId="0">
      <text>
        <r>
          <rPr>
            <sz val="9"/>
            <rFont val="Tahoma"/>
            <family val="0"/>
          </rPr>
          <t xml:space="preserve">Direction of Fence Lean: Azimuth in degrees.
</t>
        </r>
      </text>
    </comment>
  </commentList>
</comments>
</file>

<file path=xl/comments12.xml><?xml version="1.0" encoding="utf-8"?>
<comments xmlns="http://schemas.openxmlformats.org/spreadsheetml/2006/main">
  <authors>
    <author>A satisfied Microsoft Office user</author>
  </authors>
  <commentList>
    <comment ref="D8" authorId="0">
      <text>
        <r>
          <rPr>
            <sz val="9"/>
            <rFont val="Tahoma"/>
            <family val="0"/>
          </rPr>
          <t>Direction from Epicenter: Azimuth from site to epicenter in degrees.</t>
        </r>
      </text>
    </comment>
    <comment ref="E8" authorId="0">
      <text>
        <r>
          <rPr>
            <sz val="9"/>
            <rFont val="Tahoma"/>
            <family val="0"/>
          </rPr>
          <t xml:space="preserve">Near/Far Field = Near field (N) is defined as a 16-km diameter circle centered on the aftershock zone.
</t>
        </r>
      </text>
    </comment>
    <comment ref="H8" authorId="0">
      <text>
        <r>
          <rPr>
            <sz val="9"/>
            <rFont val="Tahoma"/>
            <family val="0"/>
          </rPr>
          <t xml:space="preserve">Reinforcement: R = Reinforced; N = None; U = Unknown.
</t>
        </r>
      </text>
    </comment>
    <comment ref="K8" authorId="0">
      <text>
        <r>
          <rPr>
            <sz val="9"/>
            <rFont val="Tahoma"/>
            <family val="0"/>
          </rPr>
          <t xml:space="preserve">Orientation: Compass orientation of main axis of fence, azimuth in degrees.
</t>
        </r>
      </text>
    </comment>
    <comment ref="L8" authorId="0">
      <text>
        <r>
          <rPr>
            <sz val="9"/>
            <rFont val="Tahoma"/>
            <family val="0"/>
          </rPr>
          <t>Compass Direction: Compass trend of main axis of fence oriented within 11 degrees of north(N) or east(E).  Oblique trends not listed.</t>
        </r>
      </text>
    </comment>
    <comment ref="T8" authorId="0">
      <text>
        <r>
          <rPr>
            <sz val="9"/>
            <rFont val="Tahoma"/>
            <family val="0"/>
          </rPr>
          <t xml:space="preserve">Direction of Block Fall: Azimuth in degrees.
</t>
        </r>
      </text>
    </comment>
    <comment ref="U8" authorId="0">
      <text>
        <r>
          <rPr>
            <sz val="9"/>
            <rFont val="Tahoma"/>
            <family val="0"/>
          </rPr>
          <t xml:space="preserve">Direction of Fence Lean: Azimuth in degrees.
</t>
        </r>
      </text>
    </comment>
  </commentList>
</comments>
</file>

<file path=xl/comments13.xml><?xml version="1.0" encoding="utf-8"?>
<comments xmlns="http://schemas.openxmlformats.org/spreadsheetml/2006/main">
  <authors>
    <author>A satisfied Microsoft Office user</author>
  </authors>
  <commentList>
    <comment ref="D8" authorId="0">
      <text>
        <r>
          <rPr>
            <sz val="9"/>
            <rFont val="Tahoma"/>
            <family val="0"/>
          </rPr>
          <t>Direction from Epicenter: Azimuth from site to epicenter in degrees.</t>
        </r>
      </text>
    </comment>
    <comment ref="E8" authorId="0">
      <text>
        <r>
          <rPr>
            <sz val="9"/>
            <rFont val="Tahoma"/>
            <family val="0"/>
          </rPr>
          <t xml:space="preserve">Near/Far Field = Near field (N) is defined as a 16-km diameter circle centered on the aftershock zone.
</t>
        </r>
      </text>
    </comment>
    <comment ref="H8" authorId="0">
      <text>
        <r>
          <rPr>
            <sz val="9"/>
            <rFont val="Tahoma"/>
            <family val="0"/>
          </rPr>
          <t xml:space="preserve">Reinforcement: R = Reinforced; N = None; U = Unknown.
</t>
        </r>
      </text>
    </comment>
    <comment ref="K8" authorId="0">
      <text>
        <r>
          <rPr>
            <sz val="9"/>
            <rFont val="Tahoma"/>
            <family val="0"/>
          </rPr>
          <t xml:space="preserve">Orientation: Compass orientation of main axis of fence, azimuth in degrees.
</t>
        </r>
      </text>
    </comment>
    <comment ref="L8" authorId="0">
      <text>
        <r>
          <rPr>
            <sz val="9"/>
            <rFont val="Tahoma"/>
            <family val="0"/>
          </rPr>
          <t>Compass Direction: Compass trend of main axis of fence oriented within 11 degrees of north(N) or east(E).  Oblique trends not listed.</t>
        </r>
      </text>
    </comment>
    <comment ref="T8" authorId="0">
      <text>
        <r>
          <rPr>
            <sz val="9"/>
            <rFont val="Tahoma"/>
            <family val="0"/>
          </rPr>
          <t xml:space="preserve">Direction of Block Fall: Azimuth in degrees.
</t>
        </r>
      </text>
    </comment>
    <comment ref="U8" authorId="0">
      <text>
        <r>
          <rPr>
            <sz val="9"/>
            <rFont val="Tahoma"/>
            <family val="0"/>
          </rPr>
          <t xml:space="preserve">Direction of Fence Lean: Azimuth in degrees.
</t>
        </r>
      </text>
    </comment>
  </commentList>
</comments>
</file>

<file path=xl/comments14.xml><?xml version="1.0" encoding="utf-8"?>
<comments xmlns="http://schemas.openxmlformats.org/spreadsheetml/2006/main">
  <authors>
    <author>A satisfied Microsoft Office user</author>
  </authors>
  <commentList>
    <comment ref="D8" authorId="0">
      <text>
        <r>
          <rPr>
            <sz val="9"/>
            <rFont val="Tahoma"/>
            <family val="0"/>
          </rPr>
          <t>Direction from Epicenter: Azimuth from site to epicenter in degrees.</t>
        </r>
      </text>
    </comment>
    <comment ref="E8" authorId="0">
      <text>
        <r>
          <rPr>
            <sz val="9"/>
            <rFont val="Tahoma"/>
            <family val="0"/>
          </rPr>
          <t xml:space="preserve">Near/Far Field = Near field (N) is defined as a 16-km diameter circle centered on the aftershock zone.
</t>
        </r>
      </text>
    </comment>
    <comment ref="H8" authorId="0">
      <text>
        <r>
          <rPr>
            <sz val="9"/>
            <rFont val="Tahoma"/>
            <family val="0"/>
          </rPr>
          <t xml:space="preserve">Reinforcement: R = Reinforced; N = None; U = Unknown.
</t>
        </r>
      </text>
    </comment>
    <comment ref="K8" authorId="0">
      <text>
        <r>
          <rPr>
            <sz val="9"/>
            <rFont val="Tahoma"/>
            <family val="0"/>
          </rPr>
          <t xml:space="preserve">Orientation: Compass orientation of main axis of fence, azimuth in degrees.
</t>
        </r>
      </text>
    </comment>
    <comment ref="L8" authorId="0">
      <text>
        <r>
          <rPr>
            <sz val="9"/>
            <rFont val="Tahoma"/>
            <family val="0"/>
          </rPr>
          <t>Compass Direction: Compass trend of main axis of fence oriented within 11 degrees of north(N) or east(E).  Oblique trends not listed.</t>
        </r>
      </text>
    </comment>
    <comment ref="T8" authorId="0">
      <text>
        <r>
          <rPr>
            <sz val="9"/>
            <rFont val="Tahoma"/>
            <family val="0"/>
          </rPr>
          <t xml:space="preserve">Direction of Block Fall: Azimuth in degrees.
</t>
        </r>
      </text>
    </comment>
    <comment ref="U8" authorId="0">
      <text>
        <r>
          <rPr>
            <sz val="9"/>
            <rFont val="Tahoma"/>
            <family val="0"/>
          </rPr>
          <t xml:space="preserve">Direction of Fence Lean: Azimuth in degrees.
</t>
        </r>
      </text>
    </comment>
  </commentList>
</comments>
</file>

<file path=xl/comments15.xml><?xml version="1.0" encoding="utf-8"?>
<comments xmlns="http://schemas.openxmlformats.org/spreadsheetml/2006/main">
  <authors>
    <author>A satisfied Microsoft Office user</author>
  </authors>
  <commentList>
    <comment ref="D8" authorId="0">
      <text>
        <r>
          <rPr>
            <sz val="9"/>
            <rFont val="Tahoma"/>
            <family val="0"/>
          </rPr>
          <t>Direction from Epicenter: Azimuth from site to epicenter in degrees.</t>
        </r>
      </text>
    </comment>
    <comment ref="E8" authorId="0">
      <text>
        <r>
          <rPr>
            <sz val="9"/>
            <rFont val="Tahoma"/>
            <family val="0"/>
          </rPr>
          <t xml:space="preserve">Near/Far Field = Near field (N) is defined as a 16-km diameter circle centered on the aftershock zone.
</t>
        </r>
      </text>
    </comment>
    <comment ref="H8" authorId="0">
      <text>
        <r>
          <rPr>
            <sz val="9"/>
            <rFont val="Tahoma"/>
            <family val="0"/>
          </rPr>
          <t xml:space="preserve">Reinforcement: R = Reinforced; N = None; U = Unknown.
</t>
        </r>
      </text>
    </comment>
    <comment ref="K8" authorId="0">
      <text>
        <r>
          <rPr>
            <sz val="9"/>
            <rFont val="Tahoma"/>
            <family val="0"/>
          </rPr>
          <t xml:space="preserve">Orientation: Compass orientation of main axis of fence, azimuth in degrees.
</t>
        </r>
      </text>
    </comment>
    <comment ref="L8" authorId="0">
      <text>
        <r>
          <rPr>
            <sz val="9"/>
            <rFont val="Tahoma"/>
            <family val="0"/>
          </rPr>
          <t>Compass Direction: Compass trend of main axis of fence oriented within 11 degrees of north(N) or east(E).  Oblique trends not listed.</t>
        </r>
      </text>
    </comment>
    <comment ref="T8" authorId="0">
      <text>
        <r>
          <rPr>
            <sz val="9"/>
            <rFont val="Tahoma"/>
            <family val="0"/>
          </rPr>
          <t xml:space="preserve">Direction of Block Fall: Azimuth in degrees.
</t>
        </r>
      </text>
    </comment>
    <comment ref="U8" authorId="0">
      <text>
        <r>
          <rPr>
            <sz val="9"/>
            <rFont val="Tahoma"/>
            <family val="0"/>
          </rPr>
          <t xml:space="preserve">Direction of Fence Lean: Azimuth in degrees.
</t>
        </r>
      </text>
    </comment>
  </commentList>
</comments>
</file>

<file path=xl/comments16.xml><?xml version="1.0" encoding="utf-8"?>
<comments xmlns="http://schemas.openxmlformats.org/spreadsheetml/2006/main">
  <authors>
    <author>A satisfied Microsoft Office user</author>
  </authors>
  <commentList>
    <comment ref="D8" authorId="0">
      <text>
        <r>
          <rPr>
            <sz val="9"/>
            <rFont val="Tahoma"/>
            <family val="0"/>
          </rPr>
          <t>Direction from Epicenter: Azimuth from site to epicenter in degrees.</t>
        </r>
      </text>
    </comment>
    <comment ref="E8" authorId="0">
      <text>
        <r>
          <rPr>
            <sz val="9"/>
            <rFont val="Tahoma"/>
            <family val="0"/>
          </rPr>
          <t xml:space="preserve">Near/Far Field = Near field (N) is defined as a 16-km diameter circle centered on the aftershock zone.
</t>
        </r>
      </text>
    </comment>
    <comment ref="H8" authorId="0">
      <text>
        <r>
          <rPr>
            <sz val="9"/>
            <rFont val="Tahoma"/>
            <family val="0"/>
          </rPr>
          <t xml:space="preserve">Reinforcement: R = Reinforced; N = None; U = Unknown.
</t>
        </r>
      </text>
    </comment>
    <comment ref="K8" authorId="0">
      <text>
        <r>
          <rPr>
            <sz val="9"/>
            <rFont val="Tahoma"/>
            <family val="0"/>
          </rPr>
          <t xml:space="preserve">Orientation: Compass orientation of main axis of fence, azimuth in degrees.
</t>
        </r>
      </text>
    </comment>
    <comment ref="L8" authorId="0">
      <text>
        <r>
          <rPr>
            <sz val="9"/>
            <rFont val="Tahoma"/>
            <family val="0"/>
          </rPr>
          <t>Compass Direction: Compass trend of main axis of fence oriented within 11 degrees of north(N) or east(E).  Oblique trends not listed.</t>
        </r>
      </text>
    </comment>
    <comment ref="T8" authorId="0">
      <text>
        <r>
          <rPr>
            <sz val="9"/>
            <rFont val="Tahoma"/>
            <family val="0"/>
          </rPr>
          <t xml:space="preserve">Direction of Block Fall: Azimuth in degrees.
</t>
        </r>
      </text>
    </comment>
    <comment ref="U8" authorId="0">
      <text>
        <r>
          <rPr>
            <sz val="9"/>
            <rFont val="Tahoma"/>
            <family val="0"/>
          </rPr>
          <t xml:space="preserve">Direction of Fence Lean: Azimuth in degrees.
</t>
        </r>
      </text>
    </comment>
  </commentList>
</comments>
</file>

<file path=xl/comments17.xml><?xml version="1.0" encoding="utf-8"?>
<comments xmlns="http://schemas.openxmlformats.org/spreadsheetml/2006/main">
  <authors>
    <author>A satisfied Microsoft Office user</author>
  </authors>
  <commentList>
    <comment ref="G1" authorId="0">
      <text>
        <r>
          <rPr>
            <sz val="9"/>
            <rFont val="Tahoma"/>
            <family val="0"/>
          </rPr>
          <t xml:space="preserve">L/H = N/E if N&lt;E, otherwise E/N
</t>
        </r>
      </text>
    </comment>
    <comment ref="H1" authorId="0">
      <text>
        <r>
          <rPr>
            <sz val="9"/>
            <rFont val="Tahoma"/>
            <family val="0"/>
          </rPr>
          <t xml:space="preserve">F(N/E) = Exposure factor = N/E
</t>
        </r>
      </text>
    </comment>
    <comment ref="I1" authorId="0">
      <text>
        <r>
          <rPr>
            <sz val="9"/>
            <rFont val="Tahoma"/>
            <family val="0"/>
          </rPr>
          <t xml:space="preserve">dm = SIMAN coefficient for comparison between expected value and measured value
</t>
        </r>
      </text>
    </comment>
    <comment ref="J1" authorId="0">
      <text>
        <r>
          <rPr>
            <sz val="9"/>
            <rFont val="Tahoma"/>
            <family val="0"/>
          </rPr>
          <t>dc = Directivity coefficient = dm - 1</t>
        </r>
      </text>
    </comment>
    <comment ref="K1" authorId="0">
      <text>
        <r>
          <rPr>
            <sz val="9"/>
            <rFont val="Tahoma"/>
            <family val="0"/>
          </rPr>
          <t>E(c) = Measurement for E multiplied times the exposure factor, F(N/E)</t>
        </r>
      </text>
    </comment>
    <comment ref="L1" authorId="0">
      <text>
        <r>
          <rPr>
            <sz val="9"/>
            <rFont val="Tahoma"/>
            <family val="0"/>
          </rPr>
          <t>Sum (c) = Corrected sum = N + E(c)</t>
        </r>
      </text>
    </comment>
    <comment ref="N1" authorId="0">
      <text>
        <r>
          <rPr>
            <sz val="9"/>
            <rFont val="Tahoma"/>
            <family val="0"/>
          </rPr>
          <t xml:space="preserve">E% = Percentage of fences oriented E-W
</t>
        </r>
      </text>
    </comment>
  </commentList>
</comments>
</file>

<file path=xl/comments18.xml><?xml version="1.0" encoding="utf-8"?>
<comments xmlns="http://schemas.openxmlformats.org/spreadsheetml/2006/main">
  <authors>
    <author>A satisfied Microsoft Office user</author>
  </authors>
  <commentList>
    <comment ref="G1" authorId="0">
      <text>
        <r>
          <rPr>
            <sz val="9"/>
            <rFont val="Tahoma"/>
            <family val="0"/>
          </rPr>
          <t xml:space="preserve">L/H = N/E if N&lt;E, otherwise E/N
</t>
        </r>
      </text>
    </comment>
    <comment ref="H1" authorId="0">
      <text>
        <r>
          <rPr>
            <sz val="9"/>
            <rFont val="Tahoma"/>
            <family val="0"/>
          </rPr>
          <t xml:space="preserve">F(N/E) = Exposure factor = N/E
</t>
        </r>
      </text>
    </comment>
    <comment ref="I1" authorId="0">
      <text>
        <r>
          <rPr>
            <sz val="9"/>
            <rFont val="Tahoma"/>
            <family val="0"/>
          </rPr>
          <t xml:space="preserve">dm = SIMAN coefficient for comparison between expected value and measured value
</t>
        </r>
      </text>
    </comment>
    <comment ref="J1" authorId="0">
      <text>
        <r>
          <rPr>
            <sz val="9"/>
            <rFont val="Tahoma"/>
            <family val="0"/>
          </rPr>
          <t>dc = Directivity coefficient = dm - 1</t>
        </r>
      </text>
    </comment>
    <comment ref="K1" authorId="0">
      <text>
        <r>
          <rPr>
            <sz val="9"/>
            <rFont val="Tahoma"/>
            <family val="0"/>
          </rPr>
          <t>E(c) = Measurement for E multiplied times the exposure factor, F(N/E)</t>
        </r>
      </text>
    </comment>
    <comment ref="L1" authorId="0">
      <text>
        <r>
          <rPr>
            <sz val="9"/>
            <rFont val="Tahoma"/>
            <family val="0"/>
          </rPr>
          <t>Sum (c) = Corrected sum = N + E(c)</t>
        </r>
      </text>
    </comment>
    <comment ref="M1" authorId="0">
      <text>
        <r>
          <rPr>
            <sz val="9"/>
            <rFont val="Tahoma"/>
            <family val="0"/>
          </rPr>
          <t xml:space="preserve">% E-W = Percentage of fences oriented E-W (normalized for exposure)
</t>
        </r>
      </text>
    </comment>
  </commentList>
</comments>
</file>

<file path=xl/comments19.xml><?xml version="1.0" encoding="utf-8"?>
<comments xmlns="http://schemas.openxmlformats.org/spreadsheetml/2006/main">
  <authors>
    <author>A satisfied Microsoft Office user</author>
  </authors>
  <commentList>
    <comment ref="F1" authorId="0">
      <text>
        <r>
          <rPr>
            <sz val="9"/>
            <rFont val="Tahoma"/>
            <family val="0"/>
          </rPr>
          <t xml:space="preserve">L/H = N/E if N&lt;E, otherwise E/N
</t>
        </r>
      </text>
    </comment>
    <comment ref="G1" authorId="0">
      <text>
        <r>
          <rPr>
            <sz val="9"/>
            <rFont val="Tahoma"/>
            <family val="0"/>
          </rPr>
          <t xml:space="preserve">F(N/E) = Exposure factor = N/E
</t>
        </r>
      </text>
    </comment>
    <comment ref="H1" authorId="0">
      <text>
        <r>
          <rPr>
            <sz val="9"/>
            <rFont val="Tahoma"/>
            <family val="0"/>
          </rPr>
          <t xml:space="preserve">dm = SIMAN coefficient for comparison between expected value and measured value
</t>
        </r>
      </text>
    </comment>
    <comment ref="I1" authorId="0">
      <text>
        <r>
          <rPr>
            <sz val="9"/>
            <rFont val="Tahoma"/>
            <family val="0"/>
          </rPr>
          <t>dc = Directivity coefficient = dm - 1</t>
        </r>
      </text>
    </comment>
    <comment ref="J1" authorId="0">
      <text>
        <r>
          <rPr>
            <sz val="9"/>
            <rFont val="Tahoma"/>
            <family val="0"/>
          </rPr>
          <t>E(c) = Measurement for E multiplied times the exposure factor, F(N/E)</t>
        </r>
      </text>
    </comment>
    <comment ref="K1" authorId="0">
      <text>
        <r>
          <rPr>
            <sz val="9"/>
            <rFont val="Tahoma"/>
            <family val="0"/>
          </rPr>
          <t>Sum (c) = Corrected sum = N + E(c)</t>
        </r>
      </text>
    </comment>
    <comment ref="M1" authorId="0">
      <text>
        <r>
          <rPr>
            <sz val="9"/>
            <rFont val="Tahoma"/>
            <family val="0"/>
          </rPr>
          <t xml:space="preserve">E% = Percentage of fences oriented E-W
</t>
        </r>
      </text>
    </comment>
  </commentList>
</comments>
</file>

<file path=xl/comments2.xml><?xml version="1.0" encoding="utf-8"?>
<comments xmlns="http://schemas.openxmlformats.org/spreadsheetml/2006/main">
  <authors>
    <author>A satisfied Microsoft Office user</author>
  </authors>
  <commentList>
    <comment ref="D8" authorId="0">
      <text>
        <r>
          <rPr>
            <sz val="9"/>
            <rFont val="Tahoma"/>
            <family val="0"/>
          </rPr>
          <t>Direction from Epicenter: Azimuth from site to epicenter in degrees.</t>
        </r>
      </text>
    </comment>
    <comment ref="E8" authorId="0">
      <text>
        <r>
          <rPr>
            <sz val="9"/>
            <rFont val="Tahoma"/>
            <family val="0"/>
          </rPr>
          <t xml:space="preserve">Near/Far Field = Near field (N) is defined as a 16-km diameter circle centered on the aftershock zone.
</t>
        </r>
      </text>
    </comment>
    <comment ref="H8" authorId="0">
      <text>
        <r>
          <rPr>
            <sz val="9"/>
            <rFont val="Tahoma"/>
            <family val="0"/>
          </rPr>
          <t xml:space="preserve">Reinforcement: R = Reinforced; N = None; U = Unknown.
</t>
        </r>
      </text>
    </comment>
    <comment ref="K8" authorId="0">
      <text>
        <r>
          <rPr>
            <sz val="9"/>
            <rFont val="Tahoma"/>
            <family val="0"/>
          </rPr>
          <t xml:space="preserve">Orientation: Compass orientation of main axis of fence, azimuth in degrees.
</t>
        </r>
      </text>
    </comment>
    <comment ref="L8" authorId="0">
      <text>
        <r>
          <rPr>
            <sz val="9"/>
            <rFont val="Tahoma"/>
            <family val="0"/>
          </rPr>
          <t>Compass Direction: Compass trend of main axis of fence oriented within 11 degrees of north(N) or east(E).  Oblique trends not listed.</t>
        </r>
      </text>
    </comment>
    <comment ref="T8" authorId="0">
      <text>
        <r>
          <rPr>
            <sz val="9"/>
            <rFont val="Tahoma"/>
            <family val="0"/>
          </rPr>
          <t xml:space="preserve">Direction of Block Fall: Azimuth in degrees.
</t>
        </r>
      </text>
    </comment>
    <comment ref="U8" authorId="0">
      <text>
        <r>
          <rPr>
            <sz val="9"/>
            <rFont val="Tahoma"/>
            <family val="0"/>
          </rPr>
          <t xml:space="preserve">Direction of Fence Lean: Azimuth in degrees.
</t>
        </r>
      </text>
    </comment>
  </commentList>
</comments>
</file>

<file path=xl/comments3.xml><?xml version="1.0" encoding="utf-8"?>
<comments xmlns="http://schemas.openxmlformats.org/spreadsheetml/2006/main">
  <authors>
    <author>A satisfied Microsoft Office user</author>
  </authors>
  <commentList>
    <comment ref="E1" authorId="0">
      <text>
        <r>
          <rPr>
            <sz val="9"/>
            <rFont val="Tahoma"/>
            <family val="0"/>
          </rPr>
          <t xml:space="preserve">L/H = N/E if N&lt;E, otherwise E/N
</t>
        </r>
      </text>
    </comment>
    <comment ref="F1" authorId="0">
      <text>
        <r>
          <rPr>
            <sz val="9"/>
            <rFont val="Tahoma"/>
            <family val="0"/>
          </rPr>
          <t xml:space="preserve">F = Exposure factor = N/E
</t>
        </r>
      </text>
    </comment>
    <comment ref="G1" authorId="0">
      <text>
        <r>
          <rPr>
            <sz val="9"/>
            <rFont val="Tahoma"/>
            <family val="0"/>
          </rPr>
          <t xml:space="preserve">dm = SIMAN coefficient for comparison between expected value and measured value
</t>
        </r>
      </text>
    </comment>
    <comment ref="H1" authorId="0">
      <text>
        <r>
          <rPr>
            <sz val="9"/>
            <rFont val="Tahoma"/>
            <family val="0"/>
          </rPr>
          <t>dc = Directivity coefficient = dm - 1</t>
        </r>
      </text>
    </comment>
    <comment ref="I1" authorId="0">
      <text>
        <r>
          <rPr>
            <sz val="9"/>
            <rFont val="Tahoma"/>
            <family val="0"/>
          </rPr>
          <t>E-W(c) = Measurement for E multiplied times the exposure factor, F(N/E)</t>
        </r>
      </text>
    </comment>
    <comment ref="J1" authorId="0">
      <text>
        <r>
          <rPr>
            <sz val="9"/>
            <rFont val="Tahoma"/>
            <family val="0"/>
          </rPr>
          <t>Sum (c) = Corrected sum = N + E(c)</t>
        </r>
      </text>
    </comment>
    <comment ref="K1" authorId="0">
      <text>
        <r>
          <rPr>
            <sz val="9"/>
            <rFont val="Tahoma"/>
            <family val="0"/>
          </rPr>
          <t xml:space="preserve">E-W = Percentage of fences oriented E-W
</t>
        </r>
      </text>
    </comment>
  </commentList>
</comments>
</file>

<file path=xl/comments4.xml><?xml version="1.0" encoding="utf-8"?>
<comments xmlns="http://schemas.openxmlformats.org/spreadsheetml/2006/main">
  <authors>
    <author>A satisfied Microsoft Office user</author>
  </authors>
  <commentList>
    <comment ref="D8" authorId="0">
      <text>
        <r>
          <rPr>
            <sz val="9"/>
            <rFont val="Tahoma"/>
            <family val="0"/>
          </rPr>
          <t>Direction from Epicenter: Azimuth from site to epicenter in degrees.</t>
        </r>
      </text>
    </comment>
    <comment ref="E8" authorId="0">
      <text>
        <r>
          <rPr>
            <sz val="9"/>
            <rFont val="Tahoma"/>
            <family val="0"/>
          </rPr>
          <t xml:space="preserve">Near/Far Field = Near field (N) is defined as a 16-km diameter circle centered on the aftershock zone.
</t>
        </r>
      </text>
    </comment>
    <comment ref="H8" authorId="0">
      <text>
        <r>
          <rPr>
            <sz val="9"/>
            <rFont val="Tahoma"/>
            <family val="0"/>
          </rPr>
          <t xml:space="preserve">Reinforcement: R = Reinforced; N = None; U = Unknown.
</t>
        </r>
      </text>
    </comment>
    <comment ref="K8" authorId="0">
      <text>
        <r>
          <rPr>
            <sz val="9"/>
            <rFont val="Tahoma"/>
            <family val="0"/>
          </rPr>
          <t xml:space="preserve">Orientation: Compass orientation of main axis of fence, azimuth in degrees.
</t>
        </r>
      </text>
    </comment>
    <comment ref="L8" authorId="0">
      <text>
        <r>
          <rPr>
            <sz val="9"/>
            <rFont val="Tahoma"/>
            <family val="0"/>
          </rPr>
          <t>Compass Direction: Compass trend of main axis of fence oriented within 11 degrees of north(N) or east(E).  Oblique trends not listed.</t>
        </r>
      </text>
    </comment>
    <comment ref="T8" authorId="0">
      <text>
        <r>
          <rPr>
            <sz val="9"/>
            <rFont val="Tahoma"/>
            <family val="0"/>
          </rPr>
          <t xml:space="preserve">Direction of Block Fall: Azimuth in degrees.
</t>
        </r>
      </text>
    </comment>
    <comment ref="U8" authorId="0">
      <text>
        <r>
          <rPr>
            <sz val="9"/>
            <rFont val="Tahoma"/>
            <family val="0"/>
          </rPr>
          <t xml:space="preserve">Direction of Fence Lean: Azimuth in degrees.
</t>
        </r>
      </text>
    </comment>
  </commentList>
</comments>
</file>

<file path=xl/comments5.xml><?xml version="1.0" encoding="utf-8"?>
<comments xmlns="http://schemas.openxmlformats.org/spreadsheetml/2006/main">
  <authors>
    <author>A satisfied Microsoft Office user</author>
  </authors>
  <commentList>
    <comment ref="D8" authorId="0">
      <text>
        <r>
          <rPr>
            <sz val="9"/>
            <rFont val="Tahoma"/>
            <family val="0"/>
          </rPr>
          <t>Direction from Epicenter: Azimuth from site to epicenter in degrees.</t>
        </r>
      </text>
    </comment>
    <comment ref="E8" authorId="0">
      <text>
        <r>
          <rPr>
            <sz val="9"/>
            <rFont val="Tahoma"/>
            <family val="0"/>
          </rPr>
          <t xml:space="preserve">Near/Far Field = Near field (N) is defined as a 16-km diameter circle centered on the aftershock zone.
</t>
        </r>
      </text>
    </comment>
    <comment ref="H8" authorId="0">
      <text>
        <r>
          <rPr>
            <sz val="9"/>
            <rFont val="Tahoma"/>
            <family val="0"/>
          </rPr>
          <t xml:space="preserve">Reinforcement: R = Reinforced; N = None; U = Unknown.
</t>
        </r>
      </text>
    </comment>
    <comment ref="K8" authorId="0">
      <text>
        <r>
          <rPr>
            <sz val="9"/>
            <rFont val="Tahoma"/>
            <family val="0"/>
          </rPr>
          <t xml:space="preserve">Orientation: Compass orientation of main axis of fence, azimuth in degrees.
</t>
        </r>
      </text>
    </comment>
    <comment ref="L8" authorId="0">
      <text>
        <r>
          <rPr>
            <sz val="9"/>
            <rFont val="Tahoma"/>
            <family val="0"/>
          </rPr>
          <t>Compass Direction: Compass trend of main axis of fence oriented within 11 degrees of north(N) or east(E).  Oblique trends not listed.</t>
        </r>
      </text>
    </comment>
    <comment ref="T8" authorId="0">
      <text>
        <r>
          <rPr>
            <sz val="9"/>
            <rFont val="Tahoma"/>
            <family val="0"/>
          </rPr>
          <t xml:space="preserve">Direction of Block Fall: Azimuth in degrees.
</t>
        </r>
      </text>
    </comment>
    <comment ref="U8" authorId="0">
      <text>
        <r>
          <rPr>
            <sz val="9"/>
            <rFont val="Tahoma"/>
            <family val="0"/>
          </rPr>
          <t xml:space="preserve">Direction of Fence Lean: Azimuth in degrees.
</t>
        </r>
      </text>
    </comment>
  </commentList>
</comments>
</file>

<file path=xl/comments6.xml><?xml version="1.0" encoding="utf-8"?>
<comments xmlns="http://schemas.openxmlformats.org/spreadsheetml/2006/main">
  <authors>
    <author>A satisfied Microsoft Office user</author>
  </authors>
  <commentList>
    <comment ref="D8" authorId="0">
      <text>
        <r>
          <rPr>
            <sz val="9"/>
            <rFont val="Tahoma"/>
            <family val="0"/>
          </rPr>
          <t>Direction from Epicenter: Azimuth from site to epicenter in degrees.</t>
        </r>
      </text>
    </comment>
    <comment ref="E8" authorId="0">
      <text>
        <r>
          <rPr>
            <sz val="9"/>
            <rFont val="Tahoma"/>
            <family val="0"/>
          </rPr>
          <t xml:space="preserve">Near/Far Field = Near field (N) is defined as a 16-km diameter circle centered on the aftershock zone.
</t>
        </r>
      </text>
    </comment>
    <comment ref="H8" authorId="0">
      <text>
        <r>
          <rPr>
            <sz val="9"/>
            <rFont val="Tahoma"/>
            <family val="0"/>
          </rPr>
          <t xml:space="preserve">Reinforcement: R = Reinforced; N = None; U = Unknown.
</t>
        </r>
      </text>
    </comment>
    <comment ref="K8" authorId="0">
      <text>
        <r>
          <rPr>
            <sz val="9"/>
            <rFont val="Tahoma"/>
            <family val="0"/>
          </rPr>
          <t xml:space="preserve">Orientation: Compass orientation of main axis of fence, azimuth in degrees.
</t>
        </r>
      </text>
    </comment>
    <comment ref="L8" authorId="0">
      <text>
        <r>
          <rPr>
            <sz val="9"/>
            <rFont val="Tahoma"/>
            <family val="0"/>
          </rPr>
          <t>Compass Direction: Compass trend of main axis of fence oriented within 11 degrees of north(N) or east(E).  Oblique trends not listed.</t>
        </r>
      </text>
    </comment>
    <comment ref="T8" authorId="0">
      <text>
        <r>
          <rPr>
            <sz val="9"/>
            <rFont val="Tahoma"/>
            <family val="0"/>
          </rPr>
          <t xml:space="preserve">Direction of Block Fall: Azimuth in degrees.
</t>
        </r>
      </text>
    </comment>
    <comment ref="U8" authorId="0">
      <text>
        <r>
          <rPr>
            <sz val="9"/>
            <rFont val="Tahoma"/>
            <family val="0"/>
          </rPr>
          <t xml:space="preserve">Direction of Fence Lean: Azimuth in degrees.
</t>
        </r>
      </text>
    </comment>
  </commentList>
</comments>
</file>

<file path=xl/comments7.xml><?xml version="1.0" encoding="utf-8"?>
<comments xmlns="http://schemas.openxmlformats.org/spreadsheetml/2006/main">
  <authors>
    <author>A satisfied Microsoft Office user</author>
  </authors>
  <commentList>
    <comment ref="D8" authorId="0">
      <text>
        <r>
          <rPr>
            <sz val="9"/>
            <rFont val="Tahoma"/>
            <family val="0"/>
          </rPr>
          <t>Direction from Epicenter: Azimuth from site to epicenter in degrees.</t>
        </r>
      </text>
    </comment>
    <comment ref="E8" authorId="0">
      <text>
        <r>
          <rPr>
            <sz val="9"/>
            <rFont val="Tahoma"/>
            <family val="0"/>
          </rPr>
          <t xml:space="preserve">Near/Far Field = Near field (N) is defined as a 16-km diameter circle centered on the aftershock zone.
</t>
        </r>
      </text>
    </comment>
    <comment ref="H8" authorId="0">
      <text>
        <r>
          <rPr>
            <sz val="9"/>
            <rFont val="Tahoma"/>
            <family val="0"/>
          </rPr>
          <t xml:space="preserve">Reinforcement: R = Reinforced; N = None; U = Unknown.
</t>
        </r>
      </text>
    </comment>
    <comment ref="K8" authorId="0">
      <text>
        <r>
          <rPr>
            <sz val="9"/>
            <rFont val="Tahoma"/>
            <family val="0"/>
          </rPr>
          <t xml:space="preserve">Orientation: Compass orientation of main axis of fence, azimuth in degrees.
</t>
        </r>
      </text>
    </comment>
    <comment ref="L8" authorId="0">
      <text>
        <r>
          <rPr>
            <sz val="9"/>
            <rFont val="Tahoma"/>
            <family val="0"/>
          </rPr>
          <t>Compass Direction: Compass trend of main axis of fence oriented within 11 degrees of north(N) or east(E).  Oblique trends not listed.</t>
        </r>
      </text>
    </comment>
    <comment ref="T8" authorId="0">
      <text>
        <r>
          <rPr>
            <sz val="9"/>
            <rFont val="Tahoma"/>
            <family val="0"/>
          </rPr>
          <t xml:space="preserve">Direction of Block Fall: Azimuth in degrees.
</t>
        </r>
      </text>
    </comment>
    <comment ref="U8" authorId="0">
      <text>
        <r>
          <rPr>
            <sz val="9"/>
            <rFont val="Tahoma"/>
            <family val="0"/>
          </rPr>
          <t xml:space="preserve">Direction of Fence Lean: Azimuth in degrees.
</t>
        </r>
      </text>
    </comment>
  </commentList>
</comments>
</file>

<file path=xl/comments8.xml><?xml version="1.0" encoding="utf-8"?>
<comments xmlns="http://schemas.openxmlformats.org/spreadsheetml/2006/main">
  <authors>
    <author>A satisfied Microsoft Office user</author>
  </authors>
  <commentList>
    <comment ref="D8" authorId="0">
      <text>
        <r>
          <rPr>
            <sz val="9"/>
            <rFont val="Tahoma"/>
            <family val="0"/>
          </rPr>
          <t>Direction from Epicenter: Azimuth from site to epicenter in degrees.</t>
        </r>
      </text>
    </comment>
    <comment ref="E8" authorId="0">
      <text>
        <r>
          <rPr>
            <sz val="9"/>
            <rFont val="Tahoma"/>
            <family val="0"/>
          </rPr>
          <t xml:space="preserve">Near/Far Field = Near field (N) is defined as a 16-km diameter circle centered on the aftershock zone.
</t>
        </r>
      </text>
    </comment>
    <comment ref="H8" authorId="0">
      <text>
        <r>
          <rPr>
            <sz val="9"/>
            <rFont val="Tahoma"/>
            <family val="0"/>
          </rPr>
          <t xml:space="preserve">Reinforcement: R = Reinforced; N = None; U = Unknown.
</t>
        </r>
      </text>
    </comment>
    <comment ref="K8" authorId="0">
      <text>
        <r>
          <rPr>
            <sz val="9"/>
            <rFont val="Tahoma"/>
            <family val="0"/>
          </rPr>
          <t xml:space="preserve">Orientation: Compass orientation of main axis of fence, azimuth in degrees.
</t>
        </r>
      </text>
    </comment>
    <comment ref="L8" authorId="0">
      <text>
        <r>
          <rPr>
            <sz val="9"/>
            <rFont val="Tahoma"/>
            <family val="0"/>
          </rPr>
          <t>Compass Direction: Compass trend of main axis of fence oriented within 11 degrees of north(N) or east(E).  Oblique trends not listed.</t>
        </r>
      </text>
    </comment>
    <comment ref="T8" authorId="0">
      <text>
        <r>
          <rPr>
            <sz val="9"/>
            <rFont val="Tahoma"/>
            <family val="0"/>
          </rPr>
          <t xml:space="preserve">Direction of Block Fall: Azimuth in degrees.
</t>
        </r>
      </text>
    </comment>
    <comment ref="U8" authorId="0">
      <text>
        <r>
          <rPr>
            <sz val="9"/>
            <rFont val="Tahoma"/>
            <family val="0"/>
          </rPr>
          <t xml:space="preserve">Direction of Fence Lean: Azimuth in degrees.
</t>
        </r>
      </text>
    </comment>
  </commentList>
</comments>
</file>

<file path=xl/comments9.xml><?xml version="1.0" encoding="utf-8"?>
<comments xmlns="http://schemas.openxmlformats.org/spreadsheetml/2006/main">
  <authors>
    <author>A satisfied Microsoft Office user</author>
  </authors>
  <commentList>
    <comment ref="D8" authorId="0">
      <text>
        <r>
          <rPr>
            <sz val="9"/>
            <rFont val="Tahoma"/>
            <family val="0"/>
          </rPr>
          <t>Direction from Epicenter: Azimuth from site to epicenter in degrees.</t>
        </r>
      </text>
    </comment>
    <comment ref="E8" authorId="0">
      <text>
        <r>
          <rPr>
            <sz val="9"/>
            <rFont val="Tahoma"/>
            <family val="0"/>
          </rPr>
          <t xml:space="preserve">Near/Far Field = Near field (N) is defined as a 16-km diameter circle centered on the aftershock zone.
</t>
        </r>
      </text>
    </comment>
    <comment ref="H8" authorId="0">
      <text>
        <r>
          <rPr>
            <sz val="9"/>
            <rFont val="Tahoma"/>
            <family val="0"/>
          </rPr>
          <t xml:space="preserve">Reinforcement: R = Reinforced; N = None; U = Unknown.
</t>
        </r>
      </text>
    </comment>
    <comment ref="K8" authorId="0">
      <text>
        <r>
          <rPr>
            <sz val="9"/>
            <rFont val="Tahoma"/>
            <family val="0"/>
          </rPr>
          <t xml:space="preserve">Orientation: Compass orientation of main axis of fence, azimuth in degrees.
</t>
        </r>
      </text>
    </comment>
    <comment ref="L8" authorId="0">
      <text>
        <r>
          <rPr>
            <sz val="9"/>
            <rFont val="Tahoma"/>
            <family val="0"/>
          </rPr>
          <t>Compass Direction: Compass trend of main axis of fence oriented within 11 degrees of north(N) or east(E).  Oblique trends not listed.</t>
        </r>
      </text>
    </comment>
    <comment ref="T8" authorId="0">
      <text>
        <r>
          <rPr>
            <sz val="9"/>
            <rFont val="Tahoma"/>
            <family val="0"/>
          </rPr>
          <t xml:space="preserve">Direction of Block Fall: Azimuth in degrees.
</t>
        </r>
      </text>
    </comment>
    <comment ref="U8" authorId="0">
      <text>
        <r>
          <rPr>
            <sz val="9"/>
            <rFont val="Tahoma"/>
            <family val="0"/>
          </rPr>
          <t xml:space="preserve">Direction of Fence Lean: Azimuth in degrees.
</t>
        </r>
      </text>
    </comment>
  </commentList>
</comments>
</file>

<file path=xl/sharedStrings.xml><?xml version="1.0" encoding="utf-8"?>
<sst xmlns="http://schemas.openxmlformats.org/spreadsheetml/2006/main" count="14435" uniqueCount="443">
  <si>
    <t>DESCRIPTION</t>
  </si>
  <si>
    <t>DAMAGES</t>
  </si>
  <si>
    <t>Sequence No.</t>
  </si>
  <si>
    <t>Fence No.</t>
  </si>
  <si>
    <t>Distance From Epicenter, km</t>
  </si>
  <si>
    <t>Direction from Epicenter</t>
  </si>
  <si>
    <t>Geology</t>
  </si>
  <si>
    <t>Modified Mercalli Intensity</t>
  </si>
  <si>
    <t>Reinforcement</t>
  </si>
  <si>
    <t>Fence Length, m</t>
  </si>
  <si>
    <t>Fence Height, m</t>
  </si>
  <si>
    <t>Orientation</t>
  </si>
  <si>
    <t>Compass Direction</t>
  </si>
  <si>
    <t>No Damage</t>
  </si>
  <si>
    <t>Cracks, Stable</t>
  </si>
  <si>
    <t>Cracks, Wobbles</t>
  </si>
  <si>
    <t>Cracks, Leaning</t>
  </si>
  <si>
    <t>Toppled in Places</t>
  </si>
  <si>
    <t>Completely Toppled</t>
  </si>
  <si>
    <t>Direction of Block Fall</t>
  </si>
  <si>
    <t>Direction of Fence Lean</t>
  </si>
  <si>
    <t>DAMAGE</t>
  </si>
  <si>
    <t>No.</t>
  </si>
  <si>
    <t>Distance km</t>
  </si>
  <si>
    <t>Direction</t>
  </si>
  <si>
    <t>MMI</t>
  </si>
  <si>
    <t>ReiUforcemeUt</t>
  </si>
  <si>
    <t>Length m</t>
  </si>
  <si>
    <t>Height m</t>
  </si>
  <si>
    <t xml:space="preserve"> Direction</t>
  </si>
  <si>
    <t>Block Fall</t>
  </si>
  <si>
    <t xml:space="preserve"> Fence Lean</t>
  </si>
  <si>
    <t>NORTH-ORIENTED GRID</t>
  </si>
  <si>
    <t>1666B</t>
  </si>
  <si>
    <t>A</t>
  </si>
  <si>
    <t>U</t>
  </si>
  <si>
    <t>E</t>
  </si>
  <si>
    <t>X</t>
  </si>
  <si>
    <t>1670B</t>
  </si>
  <si>
    <t>1670C</t>
  </si>
  <si>
    <t>1671A</t>
  </si>
  <si>
    <t>B</t>
  </si>
  <si>
    <t>1671B</t>
  </si>
  <si>
    <t>1673A</t>
  </si>
  <si>
    <t>?</t>
  </si>
  <si>
    <t>1675B</t>
  </si>
  <si>
    <t>1677A</t>
  </si>
  <si>
    <t>R</t>
  </si>
  <si>
    <t>1677B</t>
  </si>
  <si>
    <t>1678A</t>
  </si>
  <si>
    <t>1680A</t>
  </si>
  <si>
    <t>1682B</t>
  </si>
  <si>
    <t>1683A</t>
  </si>
  <si>
    <t>1686A</t>
  </si>
  <si>
    <t>1687A</t>
  </si>
  <si>
    <t>1688B</t>
  </si>
  <si>
    <t>1688C</t>
  </si>
  <si>
    <t>1690A</t>
  </si>
  <si>
    <t>1691A</t>
  </si>
  <si>
    <t>1691B</t>
  </si>
  <si>
    <t>1692A</t>
  </si>
  <si>
    <t>1695A</t>
  </si>
  <si>
    <t>1695C</t>
  </si>
  <si>
    <t>1695D</t>
  </si>
  <si>
    <t>1699A</t>
  </si>
  <si>
    <t>1701B</t>
  </si>
  <si>
    <t>1701C</t>
  </si>
  <si>
    <t>1702B</t>
  </si>
  <si>
    <t>1702C</t>
  </si>
  <si>
    <t>1703B</t>
  </si>
  <si>
    <t>1703C</t>
  </si>
  <si>
    <t>1704B</t>
  </si>
  <si>
    <t>1704C</t>
  </si>
  <si>
    <t>1705A</t>
  </si>
  <si>
    <t>1706B</t>
  </si>
  <si>
    <t>1709B</t>
  </si>
  <si>
    <t>1712B</t>
  </si>
  <si>
    <t>1712C</t>
  </si>
  <si>
    <t>1716A</t>
  </si>
  <si>
    <t>1717A</t>
  </si>
  <si>
    <t>1721A</t>
  </si>
  <si>
    <t>1722A</t>
  </si>
  <si>
    <t>1723B</t>
  </si>
  <si>
    <t>1723C</t>
  </si>
  <si>
    <t>1723F</t>
  </si>
  <si>
    <t>1724A</t>
  </si>
  <si>
    <t>1727A</t>
  </si>
  <si>
    <t>1728A</t>
  </si>
  <si>
    <t>1729C</t>
  </si>
  <si>
    <t>1731A</t>
  </si>
  <si>
    <t>1732A</t>
  </si>
  <si>
    <t>1735A</t>
  </si>
  <si>
    <t>1737A</t>
  </si>
  <si>
    <t>1737D</t>
  </si>
  <si>
    <t>1737E</t>
  </si>
  <si>
    <t>1737G</t>
  </si>
  <si>
    <t>1745B</t>
  </si>
  <si>
    <t>1751C</t>
  </si>
  <si>
    <t>1753A</t>
  </si>
  <si>
    <t>1754A</t>
  </si>
  <si>
    <t>1754D</t>
  </si>
  <si>
    <t>1757A</t>
  </si>
  <si>
    <t>1758A</t>
  </si>
  <si>
    <t>1761A</t>
  </si>
  <si>
    <t>1765A</t>
  </si>
  <si>
    <t>1766A</t>
  </si>
  <si>
    <t>1766C</t>
  </si>
  <si>
    <t>1768B</t>
  </si>
  <si>
    <t>1774C</t>
  </si>
  <si>
    <t>1776A</t>
  </si>
  <si>
    <t>1776B</t>
  </si>
  <si>
    <t>1778A</t>
  </si>
  <si>
    <t>1778B</t>
  </si>
  <si>
    <t>1790A</t>
  </si>
  <si>
    <t>1791A</t>
  </si>
  <si>
    <t>1793A</t>
  </si>
  <si>
    <t>1797A</t>
  </si>
  <si>
    <t>1798B</t>
  </si>
  <si>
    <t>1798C</t>
  </si>
  <si>
    <t>1799A</t>
  </si>
  <si>
    <t>1802A</t>
  </si>
  <si>
    <t>1802B</t>
  </si>
  <si>
    <t>1805A</t>
  </si>
  <si>
    <t>1806A</t>
  </si>
  <si>
    <t>1811A</t>
  </si>
  <si>
    <t>1815B</t>
  </si>
  <si>
    <t>1815C</t>
  </si>
  <si>
    <t>1815D</t>
  </si>
  <si>
    <t>1816B</t>
  </si>
  <si>
    <t>1816C</t>
  </si>
  <si>
    <t>1816D</t>
  </si>
  <si>
    <t>1831B</t>
  </si>
  <si>
    <t>1831D</t>
  </si>
  <si>
    <t>1831E</t>
  </si>
  <si>
    <t>1833C</t>
  </si>
  <si>
    <t>1836B</t>
  </si>
  <si>
    <t>1836C</t>
  </si>
  <si>
    <t>1845A</t>
  </si>
  <si>
    <t>1845B</t>
  </si>
  <si>
    <t>1850A</t>
  </si>
  <si>
    <t>1864A</t>
  </si>
  <si>
    <t>1864B</t>
  </si>
  <si>
    <t>1864C</t>
  </si>
  <si>
    <t>1864D</t>
  </si>
  <si>
    <t>1666A</t>
  </si>
  <si>
    <t>N</t>
  </si>
  <si>
    <t>1670A</t>
  </si>
  <si>
    <t>1673B</t>
  </si>
  <si>
    <t>1673C</t>
  </si>
  <si>
    <t>1674A</t>
  </si>
  <si>
    <t>1674B</t>
  </si>
  <si>
    <t>1675A</t>
  </si>
  <si>
    <t>1680B</t>
  </si>
  <si>
    <t>1680C</t>
  </si>
  <si>
    <t>1682A</t>
  </si>
  <si>
    <t>1687B</t>
  </si>
  <si>
    <t>1688A</t>
  </si>
  <si>
    <t>1690B</t>
  </si>
  <si>
    <t>1690C</t>
  </si>
  <si>
    <t>1691C</t>
  </si>
  <si>
    <t>1691D</t>
  </si>
  <si>
    <t>1692B</t>
  </si>
  <si>
    <t>1692C</t>
  </si>
  <si>
    <t>1694C</t>
  </si>
  <si>
    <t>1695B</t>
  </si>
  <si>
    <t>1695E</t>
  </si>
  <si>
    <t>1699B</t>
  </si>
  <si>
    <t>1699C</t>
  </si>
  <si>
    <t>1700B</t>
  </si>
  <si>
    <t>1700C</t>
  </si>
  <si>
    <t>1701A</t>
  </si>
  <si>
    <t>1702A</t>
  </si>
  <si>
    <t>1703A</t>
  </si>
  <si>
    <t>1704A</t>
  </si>
  <si>
    <t>1705C</t>
  </si>
  <si>
    <t>1706C</t>
  </si>
  <si>
    <t>1709A</t>
  </si>
  <si>
    <t>1711A</t>
  </si>
  <si>
    <t>1711B</t>
  </si>
  <si>
    <t>1711C</t>
  </si>
  <si>
    <t>1712A</t>
  </si>
  <si>
    <t>1716B</t>
  </si>
  <si>
    <t>1716C</t>
  </si>
  <si>
    <t>1716D</t>
  </si>
  <si>
    <t>1717B</t>
  </si>
  <si>
    <t>1717D</t>
  </si>
  <si>
    <t>1721B</t>
  </si>
  <si>
    <t>1721C</t>
  </si>
  <si>
    <t>1721D</t>
  </si>
  <si>
    <t>1722B</t>
  </si>
  <si>
    <t>1722C</t>
  </si>
  <si>
    <t>1723A</t>
  </si>
  <si>
    <t>1724B</t>
  </si>
  <si>
    <t>1724C</t>
  </si>
  <si>
    <t>1727B</t>
  </si>
  <si>
    <t>1727C</t>
  </si>
  <si>
    <t>1728B</t>
  </si>
  <si>
    <t>1728C</t>
  </si>
  <si>
    <t>1728D</t>
  </si>
  <si>
    <t>1728E</t>
  </si>
  <si>
    <t>1729A</t>
  </si>
  <si>
    <t>1729B</t>
  </si>
  <si>
    <t>1729D</t>
  </si>
  <si>
    <t>1731B</t>
  </si>
  <si>
    <t>1731C</t>
  </si>
  <si>
    <t>1732B</t>
  </si>
  <si>
    <t>1732C</t>
  </si>
  <si>
    <t>1734B</t>
  </si>
  <si>
    <t>1734C</t>
  </si>
  <si>
    <t>1734D</t>
  </si>
  <si>
    <t>1735D</t>
  </si>
  <si>
    <t>1738A</t>
  </si>
  <si>
    <t>1751A</t>
  </si>
  <si>
    <t>1751B</t>
  </si>
  <si>
    <t>1753B</t>
  </si>
  <si>
    <t>1753C</t>
  </si>
  <si>
    <t>1754B</t>
  </si>
  <si>
    <t>1754C</t>
  </si>
  <si>
    <t>1757D</t>
  </si>
  <si>
    <t>1758B</t>
  </si>
  <si>
    <t>1758C</t>
  </si>
  <si>
    <t>1766B</t>
  </si>
  <si>
    <t>1766D</t>
  </si>
  <si>
    <t>1773C</t>
  </si>
  <si>
    <t>1773E</t>
  </si>
  <si>
    <t>1774A</t>
  </si>
  <si>
    <t>1774B</t>
  </si>
  <si>
    <t>1784B</t>
  </si>
  <si>
    <t>1790B</t>
  </si>
  <si>
    <t>1790C</t>
  </si>
  <si>
    <t>1791C</t>
  </si>
  <si>
    <t>1793B</t>
  </si>
  <si>
    <t>1793C</t>
  </si>
  <si>
    <t>1793D</t>
  </si>
  <si>
    <t>1793E</t>
  </si>
  <si>
    <t>1798A</t>
  </si>
  <si>
    <t>1804A</t>
  </si>
  <si>
    <t>1804D</t>
  </si>
  <si>
    <t>1805B</t>
  </si>
  <si>
    <t>1805C</t>
  </si>
  <si>
    <t>1806B</t>
  </si>
  <si>
    <t>1806C</t>
  </si>
  <si>
    <t>1811C</t>
  </si>
  <si>
    <t>1812B</t>
  </si>
  <si>
    <t>1812C</t>
  </si>
  <si>
    <t>1821A</t>
  </si>
  <si>
    <t>1823A</t>
  </si>
  <si>
    <t>1823B</t>
  </si>
  <si>
    <t>1823C</t>
  </si>
  <si>
    <t>1824A</t>
  </si>
  <si>
    <t>1832A</t>
  </si>
  <si>
    <t>1833A</t>
  </si>
  <si>
    <t>1833B</t>
  </si>
  <si>
    <t>1833D</t>
  </si>
  <si>
    <t>1836A</t>
  </si>
  <si>
    <t>1850B</t>
  </si>
  <si>
    <t>1850C</t>
  </si>
  <si>
    <t>1850D</t>
  </si>
  <si>
    <t>1850E</t>
  </si>
  <si>
    <t>1864E</t>
  </si>
  <si>
    <t>NORTHEAST-ORIENTED GRID</t>
  </si>
  <si>
    <t>1668A</t>
  </si>
  <si>
    <t>NE</t>
  </si>
  <si>
    <t>1668B</t>
  </si>
  <si>
    <t>1693A</t>
  </si>
  <si>
    <t>1707A</t>
  </si>
  <si>
    <t>1707B</t>
  </si>
  <si>
    <t>1748A</t>
  </si>
  <si>
    <t>1749B</t>
  </si>
  <si>
    <t>1760B</t>
  </si>
  <si>
    <t>1760C</t>
  </si>
  <si>
    <t>1767B</t>
  </si>
  <si>
    <t>1767C</t>
  </si>
  <si>
    <t>1767D</t>
  </si>
  <si>
    <t>1770A</t>
  </si>
  <si>
    <t>1770B</t>
  </si>
  <si>
    <t>1770C</t>
  </si>
  <si>
    <t>1770D</t>
  </si>
  <si>
    <t>1773A</t>
  </si>
  <si>
    <t>1773D</t>
  </si>
  <si>
    <t>1773F</t>
  </si>
  <si>
    <t>1777A</t>
  </si>
  <si>
    <t>1787A</t>
  </si>
  <si>
    <t>1787B</t>
  </si>
  <si>
    <t>1787C</t>
  </si>
  <si>
    <t>1787D</t>
  </si>
  <si>
    <t>1796A</t>
  </si>
  <si>
    <t>1796C</t>
  </si>
  <si>
    <t>1814B</t>
  </si>
  <si>
    <t>1818B</t>
  </si>
  <si>
    <t>1818C</t>
  </si>
  <si>
    <t>1818D</t>
  </si>
  <si>
    <t>1827B</t>
  </si>
  <si>
    <t>1827C</t>
  </si>
  <si>
    <t>1835A</t>
  </si>
  <si>
    <t>1669A</t>
  </si>
  <si>
    <t>SE</t>
  </si>
  <si>
    <t>1693B</t>
  </si>
  <si>
    <t>1693C</t>
  </si>
  <si>
    <t>1717C</t>
  </si>
  <si>
    <t>1734A</t>
  </si>
  <si>
    <t>1749A</t>
  </si>
  <si>
    <t>1749C</t>
  </si>
  <si>
    <t>1750A</t>
  </si>
  <si>
    <t>1767A</t>
  </si>
  <si>
    <t>1773H</t>
  </si>
  <si>
    <t>1784A</t>
  </si>
  <si>
    <t>1796B</t>
  </si>
  <si>
    <t>1814A</t>
  </si>
  <si>
    <t>1818A</t>
  </si>
  <si>
    <t>1825A</t>
  </si>
  <si>
    <t>1827A</t>
  </si>
  <si>
    <t>1835B</t>
  </si>
  <si>
    <t>1835C</t>
  </si>
  <si>
    <t>UNORIENTED GRID</t>
  </si>
  <si>
    <t>1669B</t>
  </si>
  <si>
    <t>1694A</t>
  </si>
  <si>
    <t>1694B</t>
  </si>
  <si>
    <t>1700A</t>
  </si>
  <si>
    <t>1710A</t>
  </si>
  <si>
    <t>1714A</t>
  </si>
  <si>
    <t>1714B</t>
  </si>
  <si>
    <t>1714C</t>
  </si>
  <si>
    <t>1714D</t>
  </si>
  <si>
    <t>1714E</t>
  </si>
  <si>
    <t>1714F</t>
  </si>
  <si>
    <t>1717E</t>
  </si>
  <si>
    <t>1730A</t>
  </si>
  <si>
    <t>1730B</t>
  </si>
  <si>
    <t>1737C</t>
  </si>
  <si>
    <t>1773G</t>
  </si>
  <si>
    <t>1777B</t>
  </si>
  <si>
    <t>1781A</t>
  </si>
  <si>
    <t>1784E</t>
  </si>
  <si>
    <t>1786A</t>
  </si>
  <si>
    <t>1786B</t>
  </si>
  <si>
    <t>1786C</t>
  </si>
  <si>
    <t>1797B</t>
  </si>
  <si>
    <t>1819A</t>
  </si>
  <si>
    <t>1819B</t>
  </si>
  <si>
    <t>1819C</t>
  </si>
  <si>
    <t>1819D</t>
  </si>
  <si>
    <t>SAMPLE ARRAY FORMULAS TO COUNT "X's" IN EACH FIELD:</t>
  </si>
  <si>
    <t>F</t>
  </si>
  <si>
    <t>SW</t>
  </si>
  <si>
    <t>NW</t>
  </si>
  <si>
    <t>Near/Far Field</t>
  </si>
  <si>
    <t>Alluvium, A; Bedrock, B</t>
  </si>
  <si>
    <t>Damages Unknown</t>
  </si>
  <si>
    <t>FAILED?</t>
  </si>
  <si>
    <t>Dist, km</t>
  </si>
  <si>
    <t>Total</t>
  </si>
  <si>
    <t>%F</t>
  </si>
  <si>
    <t>Cum. %F</t>
  </si>
  <si>
    <t>%Failed</t>
  </si>
  <si>
    <t>Sum</t>
  </si>
  <si>
    <t>% of Total</t>
  </si>
  <si>
    <t>% Failed</t>
  </si>
  <si>
    <t>Exposure</t>
  </si>
  <si>
    <t>Expected</t>
  </si>
  <si>
    <t>Actual/Expected</t>
  </si>
  <si>
    <t>0 to 5</t>
  </si>
  <si>
    <t>5 to 10</t>
  </si>
  <si>
    <t>S</t>
  </si>
  <si>
    <t>10 to 15</t>
  </si>
  <si>
    <t>15 to 20</t>
  </si>
  <si>
    <t>W</t>
  </si>
  <si>
    <t>20 to 25</t>
  </si>
  <si>
    <t>25 to 30</t>
  </si>
  <si>
    <t>Totals</t>
  </si>
  <si>
    <t>%</t>
  </si>
  <si>
    <t xml:space="preserve">S </t>
  </si>
  <si>
    <t>Summary</t>
  </si>
  <si>
    <t>N-S</t>
  </si>
  <si>
    <t>E-W</t>
  </si>
  <si>
    <t>L/H</t>
  </si>
  <si>
    <t>dm</t>
  </si>
  <si>
    <t>dc</t>
  </si>
  <si>
    <t>E-W©</t>
  </si>
  <si>
    <t>Sum©</t>
  </si>
  <si>
    <t>% E-W</t>
  </si>
  <si>
    <t>ANALYSIS BY QUADRANT</t>
  </si>
  <si>
    <t>Distance</t>
  </si>
  <si>
    <t>All Fences Surveyed</t>
  </si>
  <si>
    <t>Toppled Fences</t>
  </si>
  <si>
    <t>Exposure (All)</t>
  </si>
  <si>
    <t>% % E-W</t>
  </si>
  <si>
    <t>km</t>
  </si>
  <si>
    <t>F(N/E)</t>
  </si>
  <si>
    <t>Leaning Fences</t>
  </si>
  <si>
    <t>Alluvium</t>
  </si>
  <si>
    <t>Bedrock</t>
  </si>
  <si>
    <t>No damage</t>
  </si>
  <si>
    <t>Failed</t>
  </si>
  <si>
    <t>VI</t>
  </si>
  <si>
    <t>VII</t>
  </si>
  <si>
    <t>VIII</t>
  </si>
  <si>
    <t>IX</t>
  </si>
  <si>
    <t>Unreinforced</t>
  </si>
  <si>
    <t>Reinforced</t>
  </si>
  <si>
    <t>Cracked, Stable</t>
  </si>
  <si>
    <t>1678C</t>
  </si>
  <si>
    <t>1705B</t>
  </si>
  <si>
    <t>1706A</t>
  </si>
  <si>
    <t>1723E</t>
  </si>
  <si>
    <t>1735C</t>
  </si>
  <si>
    <t>1736A</t>
  </si>
  <si>
    <t>1737F</t>
  </si>
  <si>
    <t>1743A</t>
  </si>
  <si>
    <t>1745A</t>
  </si>
  <si>
    <t>1757B</t>
  </si>
  <si>
    <t>1757C</t>
  </si>
  <si>
    <t>1757E</t>
  </si>
  <si>
    <t>1757F</t>
  </si>
  <si>
    <t>1784D</t>
  </si>
  <si>
    <t>1791B</t>
  </si>
  <si>
    <t>1804B</t>
  </si>
  <si>
    <t>1804C</t>
  </si>
  <si>
    <t>1811B</t>
  </si>
  <si>
    <t>1815A</t>
  </si>
  <si>
    <t>1816A</t>
  </si>
  <si>
    <t>1831C</t>
  </si>
  <si>
    <t>1832B</t>
  </si>
  <si>
    <t>1723D</t>
  </si>
  <si>
    <t>1735B</t>
  </si>
  <si>
    <t>1737B</t>
  </si>
  <si>
    <t>1740A</t>
  </si>
  <si>
    <t>1784C</t>
  </si>
  <si>
    <t>1791D</t>
  </si>
  <si>
    <t>1812A</t>
  </si>
  <si>
    <t>1678B</t>
  </si>
  <si>
    <t>1708A</t>
  </si>
  <si>
    <t>1708B</t>
  </si>
  <si>
    <t>1733A</t>
  </si>
  <si>
    <t>1750B</t>
  </si>
  <si>
    <t>1750C</t>
  </si>
  <si>
    <t>1760A</t>
  </si>
  <si>
    <t>1831A</t>
  </si>
  <si>
    <t>E©</t>
  </si>
  <si>
    <t>RES</t>
  </si>
  <si>
    <t>E%</t>
  </si>
  <si>
    <t>Category</t>
  </si>
  <si>
    <t>Quad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</si>
</sst>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"/>
    <numFmt numFmtId="167" formatCode="0.000000"/>
    <numFmt numFmtId="168" formatCode="0.0000"/>
    <numFmt numFmtId="169" formatCode="&quot;$&quot;#,##0.000_);[Red]\(&quot;$&quot;#,##0.000\)"/>
    <numFmt numFmtId="170" formatCode="#,##0.0_);[Red]\(#,##0.0\)"/>
    <numFmt numFmtId="171" formatCode="#,##0.000_);[Red]\(#,##0.000\)"/>
    <numFmt numFmtId="172" formatCode="#,##0.0000_);[Red]\(#,##0.0000\)"/>
    <numFmt numFmtId="173" formatCode="#,##0.00000_);[Red]\(#,##0.00000\)"/>
    <numFmt numFmtId="174" formatCode="#,##0.000000_);[Red]\(#,##0.000000\)"/>
    <numFmt numFmtId="175" formatCode="#,##0.0000000_);[Red]\(#,##0.0000000\)"/>
    <numFmt numFmtId="176" formatCode="#,##0.00000000_);[Red]\(#,##0.00000000\)"/>
    <numFmt numFmtId="177" formatCode="0.0%"/>
  </numFmts>
  <fonts count="4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0"/>
      <color indexed="10"/>
      <name val="MS Sans Serif"/>
      <family val="2"/>
    </font>
    <font>
      <b/>
      <sz val="12"/>
      <name val="MS Sans Serif"/>
      <family val="0"/>
    </font>
    <font>
      <sz val="9"/>
      <name val="Tahoma"/>
      <family val="0"/>
    </font>
    <font>
      <sz val="8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b/>
      <sz val="8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91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right"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textRotation="180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textRotation="180" wrapText="1"/>
    </xf>
    <xf numFmtId="0" fontId="1" fillId="0" borderId="12" xfId="0" applyFont="1" applyBorder="1" applyAlignment="1">
      <alignment horizontal="center" vertical="center" textRotation="180" wrapText="1"/>
    </xf>
    <xf numFmtId="164" fontId="1" fillId="0" borderId="12" xfId="0" applyNumberFormat="1" applyFont="1" applyBorder="1" applyAlignment="1">
      <alignment horizontal="center" vertical="center" textRotation="180" wrapText="1"/>
    </xf>
    <xf numFmtId="0" fontId="1" fillId="0" borderId="13" xfId="0" applyFont="1" applyBorder="1" applyAlignment="1">
      <alignment horizontal="center" vertical="center" textRotation="180" wrapText="1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Continuous"/>
    </xf>
    <xf numFmtId="164" fontId="1" fillId="0" borderId="12" xfId="0" applyNumberFormat="1" applyFont="1" applyBorder="1" applyAlignment="1">
      <alignment horizontal="centerContinuous"/>
    </xf>
    <xf numFmtId="0" fontId="1" fillId="0" borderId="13" xfId="0" applyFont="1" applyBorder="1" applyAlignment="1">
      <alignment horizontal="centerContinuous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15" xfId="0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1" fillId="0" borderId="19" xfId="0" applyFont="1" applyBorder="1" applyAlignment="1">
      <alignment horizontal="center" vertical="center" textRotation="180"/>
    </xf>
    <xf numFmtId="0" fontId="1" fillId="0" borderId="20" xfId="0" applyFont="1" applyBorder="1" applyAlignment="1">
      <alignment horizontal="center" vertical="center" textRotation="180" wrapText="1"/>
    </xf>
    <xf numFmtId="0" fontId="1" fillId="0" borderId="17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170" fontId="1" fillId="0" borderId="0" xfId="42" applyNumberFormat="1" applyFont="1" applyAlignment="1">
      <alignment/>
    </xf>
    <xf numFmtId="0" fontId="1" fillId="0" borderId="21" xfId="0" applyFont="1" applyBorder="1" applyAlignment="1">
      <alignment horizontal="centerContinuous"/>
    </xf>
    <xf numFmtId="164" fontId="1" fillId="0" borderId="10" xfId="0" applyNumberFormat="1" applyFont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8" xfId="0" applyBorder="1" applyAlignment="1">
      <alignment horizontal="right"/>
    </xf>
    <xf numFmtId="0" fontId="1" fillId="0" borderId="0" xfId="0" applyFont="1" applyBorder="1" applyAlignment="1">
      <alignment horizontal="centerContinuous"/>
    </xf>
    <xf numFmtId="170" fontId="1" fillId="0" borderId="17" xfId="42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 applyAlignment="1">
      <alignment horizontal="right"/>
    </xf>
    <xf numFmtId="0" fontId="1" fillId="0" borderId="12" xfId="0" applyFont="1" applyBorder="1" applyAlignment="1">
      <alignment vertical="center" textRotation="180" wrapText="1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textRotation="180"/>
    </xf>
    <xf numFmtId="0" fontId="0" fillId="0" borderId="15" xfId="0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1" fillId="0" borderId="21" xfId="0" applyFont="1" applyFill="1" applyBorder="1" applyAlignment="1">
      <alignment horizontal="centerContinuous"/>
    </xf>
    <xf numFmtId="0" fontId="0" fillId="0" borderId="0" xfId="0" applyAlignment="1">
      <alignment horizontal="centerContinuous"/>
    </xf>
    <xf numFmtId="164" fontId="0" fillId="0" borderId="15" xfId="0" applyNumberFormat="1" applyBorder="1" applyAlignment="1">
      <alignment horizontal="right"/>
    </xf>
    <xf numFmtId="0" fontId="1" fillId="0" borderId="23" xfId="0" applyFont="1" applyFill="1" applyBorder="1" applyAlignment="1">
      <alignment horizontal="centerContinuous"/>
    </xf>
    <xf numFmtId="0" fontId="1" fillId="0" borderId="2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170" fontId="1" fillId="0" borderId="19" xfId="42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170" fontId="1" fillId="0" borderId="14" xfId="42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/>
    </xf>
    <xf numFmtId="164" fontId="1" fillId="0" borderId="15" xfId="0" applyNumberFormat="1" applyFont="1" applyBorder="1" applyAlignment="1">
      <alignment horizontal="right"/>
    </xf>
    <xf numFmtId="0" fontId="1" fillId="0" borderId="16" xfId="0" applyFont="1" applyFill="1" applyBorder="1" applyAlignment="1">
      <alignment horizontal="centerContinuous"/>
    </xf>
    <xf numFmtId="0" fontId="1" fillId="0" borderId="18" xfId="0" applyFont="1" applyFill="1" applyBorder="1" applyAlignment="1">
      <alignment horizontal="centerContinuous"/>
    </xf>
    <xf numFmtId="164" fontId="1" fillId="0" borderId="0" xfId="0" applyNumberFormat="1" applyFont="1" applyBorder="1" applyAlignment="1">
      <alignment horizontal="center"/>
    </xf>
    <xf numFmtId="0" fontId="1" fillId="0" borderId="20" xfId="0" applyFont="1" applyFill="1" applyBorder="1" applyAlignment="1">
      <alignment horizontal="centerContinuous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2" xfId="0" applyFont="1" applyBorder="1" applyAlignment="1">
      <alignment horizontal="centerContinuous" vertical="center" wrapText="1"/>
    </xf>
    <xf numFmtId="0" fontId="1" fillId="0" borderId="0" xfId="0" applyFont="1" applyAlignment="1">
      <alignment horizontal="right"/>
    </xf>
    <xf numFmtId="40" fontId="1" fillId="0" borderId="0" xfId="42" applyFont="1" applyAlignment="1">
      <alignment horizontal="center"/>
    </xf>
    <xf numFmtId="9" fontId="1" fillId="0" borderId="0" xfId="57" applyFont="1" applyAlignment="1">
      <alignment horizontal="right"/>
    </xf>
    <xf numFmtId="9" fontId="1" fillId="0" borderId="0" xfId="57" applyFont="1" applyBorder="1" applyAlignment="1">
      <alignment horizontal="center"/>
    </xf>
    <xf numFmtId="0" fontId="1" fillId="0" borderId="0" xfId="0" applyFont="1" applyAlignment="1">
      <alignment horizontal="centerContinuous"/>
    </xf>
    <xf numFmtId="38" fontId="1" fillId="0" borderId="0" xfId="42" applyNumberFormat="1" applyFont="1" applyAlignment="1">
      <alignment horizontal="center"/>
    </xf>
    <xf numFmtId="38" fontId="1" fillId="0" borderId="0" xfId="0" applyNumberFormat="1" applyFont="1" applyAlignment="1">
      <alignment horizontal="center"/>
    </xf>
    <xf numFmtId="164" fontId="1" fillId="0" borderId="0" xfId="42" applyNumberFormat="1" applyFont="1" applyAlignment="1">
      <alignment horizontal="right"/>
    </xf>
    <xf numFmtId="164" fontId="1" fillId="0" borderId="0" xfId="0" applyNumberFormat="1" applyFont="1" applyAlignment="1">
      <alignment/>
    </xf>
    <xf numFmtId="38" fontId="1" fillId="0" borderId="0" xfId="0" applyNumberFormat="1" applyFont="1" applyAlignment="1">
      <alignment horizontal="centerContinuous"/>
    </xf>
    <xf numFmtId="40" fontId="1" fillId="0" borderId="0" xfId="42" applyFont="1" applyAlignment="1">
      <alignment horizontal="centerContinuous"/>
    </xf>
    <xf numFmtId="164" fontId="1" fillId="0" borderId="0" xfId="0" applyNumberFormat="1" applyFont="1" applyAlignment="1">
      <alignment horizontal="centerContinuous"/>
    </xf>
    <xf numFmtId="164" fontId="1" fillId="0" borderId="0" xfId="57" applyNumberFormat="1" applyFont="1" applyAlignment="1">
      <alignment horizontal="centerContinuous"/>
    </xf>
    <xf numFmtId="0" fontId="1" fillId="0" borderId="26" xfId="0" applyFont="1" applyBorder="1" applyAlignment="1">
      <alignment horizontal="centerContinuous" vertical="center" wrapText="1"/>
    </xf>
    <xf numFmtId="0" fontId="1" fillId="0" borderId="26" xfId="0" applyFont="1" applyBorder="1" applyAlignment="1">
      <alignment horizontal="right"/>
    </xf>
    <xf numFmtId="0" fontId="1" fillId="0" borderId="26" xfId="0" applyFont="1" applyBorder="1" applyAlignment="1">
      <alignment horizontal="center"/>
    </xf>
    <xf numFmtId="40" fontId="1" fillId="0" borderId="26" xfId="42" applyFont="1" applyBorder="1" applyAlignment="1">
      <alignment horizontal="center"/>
    </xf>
    <xf numFmtId="164" fontId="1" fillId="0" borderId="26" xfId="0" applyNumberFormat="1" applyFont="1" applyBorder="1" applyAlignment="1">
      <alignment horizontal="right"/>
    </xf>
    <xf numFmtId="0" fontId="1" fillId="0" borderId="26" xfId="0" applyFont="1" applyBorder="1" applyAlignment="1">
      <alignment horizontal="centerContinuous"/>
    </xf>
    <xf numFmtId="0" fontId="1" fillId="0" borderId="26" xfId="0" applyFont="1" applyBorder="1" applyAlignment="1">
      <alignment/>
    </xf>
    <xf numFmtId="40" fontId="1" fillId="0" borderId="0" xfId="42" applyFont="1" applyBorder="1" applyAlignment="1">
      <alignment horizontal="center"/>
    </xf>
    <xf numFmtId="0" fontId="1" fillId="0" borderId="0" xfId="0" applyFont="1" applyBorder="1" applyAlignment="1">
      <alignment horizontal="centerContinuous" vertical="center" wrapText="1"/>
    </xf>
    <xf numFmtId="0" fontId="1" fillId="0" borderId="0" xfId="0" applyFont="1" applyBorder="1" applyAlignment="1">
      <alignment horizontal="right"/>
    </xf>
    <xf numFmtId="164" fontId="1" fillId="0" borderId="0" xfId="42" applyNumberFormat="1" applyFont="1" applyBorder="1" applyAlignment="1">
      <alignment horizontal="right"/>
    </xf>
    <xf numFmtId="9" fontId="1" fillId="0" borderId="0" xfId="57" applyFont="1" applyBorder="1" applyAlignment="1">
      <alignment/>
    </xf>
    <xf numFmtId="9" fontId="1" fillId="0" borderId="0" xfId="57" applyFont="1" applyBorder="1" applyAlignment="1">
      <alignment horizontal="right"/>
    </xf>
    <xf numFmtId="38" fontId="1" fillId="0" borderId="0" xfId="42" applyNumberFormat="1" applyFont="1" applyBorder="1" applyAlignment="1">
      <alignment horizontal="center"/>
    </xf>
    <xf numFmtId="38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/>
    </xf>
    <xf numFmtId="38" fontId="1" fillId="0" borderId="0" xfId="42" applyNumberFormat="1" applyFont="1" applyBorder="1" applyAlignment="1">
      <alignment/>
    </xf>
    <xf numFmtId="38" fontId="4" fillId="0" borderId="0" xfId="42" applyNumberFormat="1" applyFont="1" applyBorder="1" applyAlignment="1">
      <alignment/>
    </xf>
    <xf numFmtId="0" fontId="4" fillId="0" borderId="0" xfId="0" applyFont="1" applyBorder="1" applyAlignment="1">
      <alignment horizontal="centerContinuous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40" fontId="4" fillId="0" borderId="0" xfId="42" applyFont="1" applyBorder="1" applyAlignment="1">
      <alignment horizontal="center"/>
    </xf>
    <xf numFmtId="164" fontId="4" fillId="0" borderId="0" xfId="42" applyNumberFormat="1" applyFont="1" applyBorder="1" applyAlignment="1">
      <alignment horizontal="right"/>
    </xf>
    <xf numFmtId="9" fontId="4" fillId="0" borderId="0" xfId="57" applyFont="1" applyBorder="1" applyAlignment="1">
      <alignment horizontal="right"/>
    </xf>
    <xf numFmtId="9" fontId="4" fillId="0" borderId="0" xfId="57" applyFont="1" applyBorder="1" applyAlignment="1">
      <alignment horizontal="center"/>
    </xf>
    <xf numFmtId="164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centerContinuous"/>
    </xf>
    <xf numFmtId="0" fontId="4" fillId="0" borderId="0" xfId="0" applyFont="1" applyBorder="1" applyAlignment="1">
      <alignment/>
    </xf>
    <xf numFmtId="9" fontId="0" fillId="0" borderId="0" xfId="57" applyFont="1" applyFill="1" applyBorder="1" applyAlignment="1">
      <alignment/>
    </xf>
    <xf numFmtId="38" fontId="1" fillId="0" borderId="11" xfId="42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164" fontId="1" fillId="0" borderId="12" xfId="0" applyNumberFormat="1" applyFont="1" applyBorder="1" applyAlignment="1">
      <alignment horizontal="right"/>
    </xf>
    <xf numFmtId="9" fontId="1" fillId="0" borderId="12" xfId="57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40" fontId="0" fillId="0" borderId="0" xfId="42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0" xfId="42" applyNumberFormat="1" applyFont="1" applyFill="1" applyBorder="1" applyAlignment="1">
      <alignment/>
    </xf>
    <xf numFmtId="9" fontId="0" fillId="0" borderId="0" xfId="57" applyFont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12" xfId="0" applyBorder="1" applyAlignment="1">
      <alignment horizontal="centerContinuous"/>
    </xf>
    <xf numFmtId="0" fontId="0" fillId="0" borderId="12" xfId="0" applyBorder="1" applyAlignment="1">
      <alignment horizontal="centerContinuous" vertical="center" wrapText="1"/>
    </xf>
    <xf numFmtId="16" fontId="0" fillId="0" borderId="0" xfId="0" applyNumberFormat="1" applyAlignment="1">
      <alignment horizontal="centerContinuous"/>
    </xf>
    <xf numFmtId="38" fontId="0" fillId="0" borderId="0" xfId="42" applyNumberFormat="1" applyFont="1" applyAlignment="1">
      <alignment/>
    </xf>
    <xf numFmtId="38" fontId="0" fillId="0" borderId="12" xfId="42" applyNumberFormat="1" applyFont="1" applyBorder="1" applyAlignment="1">
      <alignment/>
    </xf>
    <xf numFmtId="38" fontId="0" fillId="0" borderId="12" xfId="42" applyNumberFormat="1" applyFont="1" applyBorder="1" applyAlignment="1">
      <alignment horizontal="center" vertical="center" wrapText="1"/>
    </xf>
    <xf numFmtId="9" fontId="0" fillId="0" borderId="0" xfId="0" applyNumberFormat="1" applyAlignment="1">
      <alignment/>
    </xf>
    <xf numFmtId="40" fontId="0" fillId="0" borderId="0" xfId="42" applyNumberFormat="1" applyFont="1" applyAlignment="1">
      <alignment/>
    </xf>
    <xf numFmtId="40" fontId="0" fillId="0" borderId="12" xfId="42" applyNumberFormat="1" applyFont="1" applyBorder="1" applyAlignment="1">
      <alignment/>
    </xf>
    <xf numFmtId="40" fontId="0" fillId="0" borderId="12" xfId="42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15" xfId="0" applyNumberFormat="1" applyBorder="1" applyAlignment="1">
      <alignment horizontal="centerContinuous"/>
    </xf>
    <xf numFmtId="164" fontId="0" fillId="0" borderId="0" xfId="0" applyNumberFormat="1" applyBorder="1" applyAlignment="1">
      <alignment horizontal="centerContinuous"/>
    </xf>
    <xf numFmtId="164" fontId="0" fillId="0" borderId="0" xfId="0" applyNumberFormat="1" applyAlignment="1">
      <alignment horizontal="centerContinuous"/>
    </xf>
    <xf numFmtId="170" fontId="1" fillId="0" borderId="26" xfId="42" applyNumberFormat="1" applyFont="1" applyBorder="1" applyAlignment="1">
      <alignment/>
    </xf>
    <xf numFmtId="0" fontId="0" fillId="0" borderId="0" xfId="0" applyFill="1" applyBorder="1" applyAlignment="1">
      <alignment/>
    </xf>
    <xf numFmtId="170" fontId="0" fillId="0" borderId="0" xfId="42" applyNumberFormat="1" applyFont="1" applyFill="1" applyBorder="1" applyAlignment="1">
      <alignment/>
    </xf>
    <xf numFmtId="38" fontId="0" fillId="0" borderId="0" xfId="42" applyNumberFormat="1" applyFont="1" applyFill="1" applyBorder="1" applyAlignment="1">
      <alignment/>
    </xf>
    <xf numFmtId="0" fontId="0" fillId="0" borderId="27" xfId="0" applyFill="1" applyBorder="1" applyAlignment="1">
      <alignment/>
    </xf>
    <xf numFmtId="40" fontId="0" fillId="0" borderId="27" xfId="42" applyFont="1" applyFill="1" applyBorder="1" applyAlignment="1">
      <alignment/>
    </xf>
    <xf numFmtId="38" fontId="0" fillId="0" borderId="27" xfId="42" applyNumberFormat="1" applyFont="1" applyFill="1" applyBorder="1" applyAlignment="1">
      <alignment/>
    </xf>
    <xf numFmtId="170" fontId="0" fillId="0" borderId="27" xfId="42" applyNumberFormat="1" applyFont="1" applyFill="1" applyBorder="1" applyAlignment="1">
      <alignment/>
    </xf>
    <xf numFmtId="0" fontId="0" fillId="0" borderId="26" xfId="0" applyFill="1" applyBorder="1" applyAlignment="1">
      <alignment/>
    </xf>
    <xf numFmtId="38" fontId="0" fillId="0" borderId="26" xfId="42" applyNumberFormat="1" applyFont="1" applyFill="1" applyBorder="1" applyAlignment="1">
      <alignment/>
    </xf>
    <xf numFmtId="170" fontId="0" fillId="0" borderId="26" xfId="42" applyNumberFormat="1" applyFont="1" applyFill="1" applyBorder="1" applyAlignment="1">
      <alignment/>
    </xf>
    <xf numFmtId="0" fontId="5" fillId="0" borderId="15" xfId="0" applyFont="1" applyFill="1" applyBorder="1" applyAlignment="1">
      <alignment horizontal="left"/>
    </xf>
    <xf numFmtId="0" fontId="5" fillId="0" borderId="21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16" fontId="0" fillId="0" borderId="0" xfId="0" applyNumberFormat="1" applyFill="1" applyBorder="1" applyAlignment="1">
      <alignment horizontal="left"/>
    </xf>
    <xf numFmtId="0" fontId="1" fillId="0" borderId="27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center"/>
    </xf>
    <xf numFmtId="170" fontId="1" fillId="0" borderId="21" xfId="42" applyNumberFormat="1" applyFont="1" applyFill="1" applyBorder="1" applyAlignment="1">
      <alignment horizontal="center"/>
    </xf>
    <xf numFmtId="0" fontId="1" fillId="0" borderId="26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centerContinuous"/>
    </xf>
    <xf numFmtId="0" fontId="0" fillId="0" borderId="0" xfId="0" applyBorder="1" applyAlignment="1">
      <alignment horizontal="center" vertical="center" wrapText="1"/>
    </xf>
    <xf numFmtId="164" fontId="1" fillId="0" borderId="0" xfId="0" applyNumberFormat="1" applyFont="1" applyBorder="1" applyAlignment="1">
      <alignment horizontal="centerContinuous" vertical="center" wrapText="1"/>
    </xf>
    <xf numFmtId="0" fontId="1" fillId="0" borderId="17" xfId="0" applyFont="1" applyBorder="1" applyAlignment="1">
      <alignment horizontal="centerContinuous" vertical="center"/>
    </xf>
    <xf numFmtId="170" fontId="1" fillId="0" borderId="0" xfId="42" applyNumberFormat="1" applyFont="1" applyBorder="1" applyAlignment="1">
      <alignment/>
    </xf>
    <xf numFmtId="170" fontId="1" fillId="0" borderId="10" xfId="42" applyNumberFormat="1" applyFont="1" applyBorder="1" applyAlignment="1">
      <alignment/>
    </xf>
    <xf numFmtId="0" fontId="1" fillId="0" borderId="10" xfId="0" applyFont="1" applyFill="1" applyBorder="1" applyAlignment="1">
      <alignment horizontal="centerContinuous"/>
    </xf>
    <xf numFmtId="0" fontId="0" fillId="0" borderId="10" xfId="0" applyBorder="1" applyAlignment="1">
      <alignment/>
    </xf>
    <xf numFmtId="0" fontId="1" fillId="0" borderId="18" xfId="0" applyFont="1" applyBorder="1" applyAlignment="1">
      <alignment horizontal="centerContinuous" vertical="center" wrapText="1"/>
    </xf>
    <xf numFmtId="170" fontId="1" fillId="0" borderId="0" xfId="42" applyNumberFormat="1" applyFont="1" applyBorder="1" applyAlignment="1">
      <alignment horizontal="centerContinuous"/>
    </xf>
    <xf numFmtId="164" fontId="1" fillId="0" borderId="0" xfId="0" applyNumberFormat="1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1" fillId="0" borderId="15" xfId="0" applyFont="1" applyBorder="1" applyAlignment="1">
      <alignment horizontal="centerContinuous"/>
    </xf>
    <xf numFmtId="164" fontId="1" fillId="0" borderId="15" xfId="0" applyNumberFormat="1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38" fontId="1" fillId="0" borderId="0" xfId="42" applyNumberFormat="1" applyFont="1" applyAlignment="1">
      <alignment horizontal="right"/>
    </xf>
    <xf numFmtId="38" fontId="1" fillId="0" borderId="0" xfId="42" applyNumberFormat="1" applyFont="1" applyAlignment="1">
      <alignment horizontal="centerContinuous"/>
    </xf>
    <xf numFmtId="38" fontId="1" fillId="0" borderId="26" xfId="42" applyNumberFormat="1" applyFont="1" applyBorder="1" applyAlignment="1">
      <alignment horizontal="right"/>
    </xf>
    <xf numFmtId="0" fontId="1" fillId="0" borderId="10" xfId="0" applyFont="1" applyBorder="1" applyAlignment="1">
      <alignment horizontal="center" vertical="center" textRotation="255" wrapText="1"/>
    </xf>
    <xf numFmtId="164" fontId="1" fillId="0" borderId="10" xfId="0" applyNumberFormat="1" applyFont="1" applyBorder="1" applyAlignment="1">
      <alignment horizontal="center" vertical="center" textRotation="255" wrapText="1"/>
    </xf>
    <xf numFmtId="0" fontId="1" fillId="0" borderId="10" xfId="0" applyFont="1" applyBorder="1" applyAlignment="1">
      <alignment vertical="center" textRotation="255" wrapText="1"/>
    </xf>
    <xf numFmtId="0" fontId="1" fillId="0" borderId="20" xfId="0" applyFont="1" applyBorder="1" applyAlignment="1">
      <alignment horizontal="center" vertical="center" textRotation="255" wrapText="1"/>
    </xf>
    <xf numFmtId="0" fontId="1" fillId="0" borderId="19" xfId="0" applyFont="1" applyBorder="1" applyAlignment="1">
      <alignment vertical="center" textRotation="255"/>
    </xf>
    <xf numFmtId="38" fontId="0" fillId="0" borderId="0" xfId="42" applyNumberFormat="1" applyAlignment="1">
      <alignment/>
    </xf>
    <xf numFmtId="38" fontId="0" fillId="0" borderId="12" xfId="42" applyNumberFormat="1" applyBorder="1" applyAlignment="1">
      <alignment/>
    </xf>
    <xf numFmtId="38" fontId="0" fillId="0" borderId="12" xfId="42" applyNumberFormat="1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25"/>
          <c:y val="0.206"/>
          <c:w val="0.43125"/>
          <c:h val="0.587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'Tables 2 &amp; 3 &amp; Fig. 3'!$AH$19:$AK$19</c:f>
              <c:strCache/>
            </c:strRef>
          </c:cat>
          <c:val>
            <c:numRef>
              <c:f>'Tables 2 &amp; 3 &amp; Fig. 3'!$AH$20:$AK$20</c:f>
              <c:numCache/>
            </c:numRef>
          </c:val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'Tables 2 &amp; 3 &amp; Fig. 3'!$AH$19:$AK$19</c:f>
              <c:strCache/>
            </c:strRef>
          </c:cat>
          <c:val>
            <c:numRef>
              <c:f>'Tables 2 &amp; 3 &amp; Fig. 3'!$AH$21:$AK$21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0"/>
      <c:perspective val="30"/>
    </c:view3D>
    <c:plotArea>
      <c:layout>
        <c:manualLayout>
          <c:xMode val="edge"/>
          <c:yMode val="edge"/>
          <c:x val="0"/>
          <c:y val="0.00425"/>
          <c:w val="0.99675"/>
          <c:h val="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'Geology-Fig. 4 &amp; 5'!$W$16</c:f>
              <c:strCache>
                <c:ptCount val="1"/>
                <c:pt idx="0">
                  <c:v>No damage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'Geology-Fig. 4 &amp; 5'!$X$15:$AE$15</c:f>
              <c:strCache/>
            </c:strRef>
          </c:cat>
          <c:val>
            <c:numRef>
              <c:f>'Geology-Fig. 4 &amp; 5'!$X$16:$AE$16</c:f>
              <c:numCache/>
            </c:numRef>
          </c:val>
          <c:shape val="box"/>
        </c:ser>
        <c:ser>
          <c:idx val="1"/>
          <c:order val="1"/>
          <c:tx>
            <c:strRef>
              <c:f>'Geology-Fig. 4 &amp; 5'!$W$17</c:f>
              <c:strCache>
                <c:ptCount val="1"/>
                <c:pt idx="0">
                  <c:v>Cracks, Stable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'Geology-Fig. 4 &amp; 5'!$X$15:$AE$15</c:f>
              <c:strCache/>
            </c:strRef>
          </c:cat>
          <c:val>
            <c:numRef>
              <c:f>'Geology-Fig. 4 &amp; 5'!$X$17:$AE$17</c:f>
              <c:numCache/>
            </c:numRef>
          </c:val>
          <c:shape val="box"/>
        </c:ser>
        <c:ser>
          <c:idx val="2"/>
          <c:order val="2"/>
          <c:tx>
            <c:strRef>
              <c:f>'Geology-Fig. 4 &amp; 5'!$W$18</c:f>
              <c:strCache>
                <c:ptCount val="1"/>
                <c:pt idx="0">
                  <c:v>Failed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'Geology-Fig. 4 &amp; 5'!$X$15:$AE$15</c:f>
              <c:strCache/>
            </c:strRef>
          </c:cat>
          <c:val>
            <c:numRef>
              <c:f>'Geology-Fig. 4 &amp; 5'!$X$18:$AE$18</c:f>
              <c:numCache/>
            </c:numRef>
          </c:val>
          <c:shape val="box"/>
        </c:ser>
        <c:gapDepth val="50"/>
        <c:shape val="box"/>
        <c:axId val="8879633"/>
        <c:axId val="12807834"/>
        <c:axId val="48161643"/>
      </c:bar3DChart>
      <c:catAx>
        <c:axId val="8879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2807834"/>
        <c:crosses val="autoZero"/>
        <c:auto val="0"/>
        <c:lblOffset val="100"/>
        <c:tickLblSkip val="1"/>
        <c:noMultiLvlLbl val="0"/>
      </c:catAx>
      <c:valAx>
        <c:axId val="1280783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415"/>
              <c:y val="-0.01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879633"/>
        <c:crossesAt val="1"/>
        <c:crossBetween val="between"/>
        <c:dispUnits/>
      </c:valAx>
      <c:serAx>
        <c:axId val="481616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2807834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0"/>
      <c:perspective val="30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'Geology-Fig. 4 &amp; 5'!$W$10</c:f>
              <c:strCache>
                <c:ptCount val="1"/>
                <c:pt idx="0">
                  <c:v>No damage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'Geology-Fig. 4 &amp; 5'!$X$9:$AA$9</c:f>
              <c:strCache/>
            </c:strRef>
          </c:cat>
          <c:val>
            <c:numRef>
              <c:f>'Geology-Fig. 4 &amp; 5'!$X$10:$AA$10</c:f>
              <c:numCache/>
            </c:numRef>
          </c:val>
          <c:shape val="box"/>
        </c:ser>
        <c:ser>
          <c:idx val="1"/>
          <c:order val="1"/>
          <c:tx>
            <c:strRef>
              <c:f>'Geology-Fig. 4 &amp; 5'!$W$11</c:f>
              <c:strCache>
                <c:ptCount val="1"/>
                <c:pt idx="0">
                  <c:v>Cracks, Stable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'Geology-Fig. 4 &amp; 5'!$X$9:$AA$9</c:f>
              <c:strCache/>
            </c:strRef>
          </c:cat>
          <c:val>
            <c:numRef>
              <c:f>'Geology-Fig. 4 &amp; 5'!$X$11:$AA$11</c:f>
              <c:numCache/>
            </c:numRef>
          </c:val>
          <c:shape val="box"/>
        </c:ser>
        <c:ser>
          <c:idx val="2"/>
          <c:order val="2"/>
          <c:tx>
            <c:strRef>
              <c:f>'Geology-Fig. 4 &amp; 5'!$W$12</c:f>
              <c:strCache>
                <c:ptCount val="1"/>
                <c:pt idx="0">
                  <c:v>Failed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'Geology-Fig. 4 &amp; 5'!$X$9:$AA$9</c:f>
              <c:strCache/>
            </c:strRef>
          </c:cat>
          <c:val>
            <c:numRef>
              <c:f>'Geology-Fig. 4 &amp; 5'!$X$12:$AA$12</c:f>
              <c:numCache/>
            </c:numRef>
          </c:val>
          <c:shape val="box"/>
        </c:ser>
        <c:gapDepth val="50"/>
        <c:shape val="box"/>
        <c:axId val="30801604"/>
        <c:axId val="8778981"/>
        <c:axId val="11901966"/>
      </c:bar3DChart>
      <c:catAx>
        <c:axId val="30801604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778981"/>
        <c:crosses val="autoZero"/>
        <c:auto val="0"/>
        <c:lblOffset val="100"/>
        <c:tickLblSkip val="1"/>
        <c:noMultiLvlLbl val="0"/>
      </c:catAx>
      <c:valAx>
        <c:axId val="8778981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33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01604"/>
        <c:crossesAt val="1"/>
        <c:crossBetween val="between"/>
        <c:dispUnits/>
      </c:valAx>
      <c:serAx>
        <c:axId val="11901966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8778981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200"/>
      <c:rAngAx val="0"/>
      <c:perspective val="30"/>
    </c:view3D>
    <c:plotArea>
      <c:layout>
        <c:manualLayout>
          <c:xMode val="edge"/>
          <c:yMode val="edge"/>
          <c:x val="0.034"/>
          <c:y val="0.0455"/>
          <c:w val="0.93225"/>
          <c:h val="0.909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'Reinforcement-Fig. 6'!$W$10:$X$10</c:f>
              <c:strCache>
                <c:ptCount val="1"/>
                <c:pt idx="0">
                  <c:v>No Damage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'Reinforcement-Fig. 6'!$Y$9:$AB$9</c:f>
              <c:strCache/>
            </c:strRef>
          </c:cat>
          <c:val>
            <c:numRef>
              <c:f>'Reinforcement-Fig. 6'!$Y$10:$AB$10</c:f>
              <c:numCache/>
            </c:numRef>
          </c:val>
          <c:shape val="box"/>
        </c:ser>
        <c:ser>
          <c:idx val="1"/>
          <c:order val="1"/>
          <c:tx>
            <c:strRef>
              <c:f>'Reinforcement-Fig. 6'!$W$11:$X$11</c:f>
              <c:strCache>
                <c:ptCount val="1"/>
                <c:pt idx="0">
                  <c:v>Cracked, Stable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'Reinforcement-Fig. 6'!$Y$9:$AB$9</c:f>
              <c:strCache/>
            </c:strRef>
          </c:cat>
          <c:val>
            <c:numRef>
              <c:f>'Reinforcement-Fig. 6'!$Y$11:$AB$11</c:f>
              <c:numCache/>
            </c:numRef>
          </c:val>
          <c:shape val="box"/>
        </c:ser>
        <c:ser>
          <c:idx val="2"/>
          <c:order val="2"/>
          <c:tx>
            <c:strRef>
              <c:f>'Reinforcement-Fig. 6'!$W$12:$X$12</c:f>
              <c:strCache>
                <c:ptCount val="1"/>
                <c:pt idx="0">
                  <c:v>Failed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'Reinforcement-Fig. 6'!$Y$9:$AB$9</c:f>
              <c:strCache/>
            </c:strRef>
          </c:cat>
          <c:val>
            <c:numRef>
              <c:f>'Reinforcement-Fig. 6'!$Y$12:$AB$12</c:f>
              <c:numCache/>
            </c:numRef>
          </c:val>
          <c:shape val="box"/>
        </c:ser>
        <c:gapDepth val="50"/>
        <c:shape val="box"/>
        <c:axId val="40008831"/>
        <c:axId val="24535160"/>
        <c:axId val="19489849"/>
      </c:bar3DChart>
      <c:catAx>
        <c:axId val="4000883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535160"/>
        <c:crosses val="autoZero"/>
        <c:auto val="0"/>
        <c:lblOffset val="100"/>
        <c:tickLblSkip val="1"/>
        <c:noMultiLvlLbl val="0"/>
      </c:catAx>
      <c:valAx>
        <c:axId val="245351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35"/>
              <c:y val="-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008831"/>
        <c:crossesAt val="1"/>
        <c:crossBetween val="between"/>
        <c:dispUnits/>
      </c:valAx>
      <c:serAx>
        <c:axId val="19489849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4535160"/>
        <c:crosses val="autoZero"/>
        <c:tickLblSkip val="1"/>
        <c:tickMarkSkip val="1"/>
      </c:ser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dc vs RES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117"/>
          <c:w val="0.8325"/>
          <c:h val="0.8375"/>
        </c:manualLayout>
      </c:layout>
      <c:scatterChart>
        <c:scatterStyle val="lineMarker"/>
        <c:varyColors val="0"/>
        <c:ser>
          <c:idx val="1"/>
          <c:order val="0"/>
          <c:tx>
            <c:strRef>
              <c:f>'dc vs RES'!$J$1</c:f>
              <c:strCache>
                <c:ptCount val="1"/>
                <c:pt idx="0">
                  <c:v>E©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xVal>
            <c:numRef>
              <c:f>'dc vs RES'!$I$2:$I$49</c:f>
              <c:numCache/>
            </c:numRef>
          </c:xVal>
          <c:yVal>
            <c:numRef>
              <c:f>'dc vs RES'!$J$2:$J$49</c:f>
            </c:numRef>
          </c:yVal>
          <c:smooth val="0"/>
        </c:ser>
        <c:ser>
          <c:idx val="2"/>
          <c:order val="1"/>
          <c:tx>
            <c:strRef>
              <c:f>'dc vs RES'!$K$1</c:f>
              <c:strCache>
                <c:ptCount val="1"/>
                <c:pt idx="0">
                  <c:v>Sum©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xVal>
            <c:numRef>
              <c:f>'dc vs RES'!$I$2:$I$49</c:f>
              <c:numCache/>
            </c:numRef>
          </c:xVal>
          <c:yVal>
            <c:numRef>
              <c:f>'dc vs RES'!$K$2:$K$49</c:f>
            </c:numRef>
          </c:yVal>
          <c:smooth val="0"/>
        </c:ser>
        <c:ser>
          <c:idx val="0"/>
          <c:order val="2"/>
          <c:tx>
            <c:strRef>
              <c:f>'dc vs RES'!$L$1</c:f>
              <c:strCache>
                <c:ptCount val="1"/>
                <c:pt idx="0">
                  <c:v>RES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'dc vs RES'!$I$2:$I$49</c:f>
              <c:numCache/>
            </c:numRef>
          </c:xVal>
          <c:yVal>
            <c:numRef>
              <c:f>'dc vs RES'!$L$2:$L$49</c:f>
              <c:numCache/>
            </c:numRef>
          </c:yVal>
          <c:smooth val="0"/>
        </c:ser>
        <c:axId val="41190914"/>
        <c:axId val="35173907"/>
      </c:scatterChart>
      <c:valAx>
        <c:axId val="41190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dc</a:t>
                </a:r>
              </a:p>
            </c:rich>
          </c:tx>
          <c:layout>
            <c:manualLayout>
              <c:xMode val="factor"/>
              <c:yMode val="factor"/>
              <c:x val="0.01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73907"/>
        <c:crosses val="autoZero"/>
        <c:crossBetween val="midCat"/>
        <c:dispUnits/>
      </c:valAx>
      <c:valAx>
        <c:axId val="3517390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RES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119091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0.504</cdr:x>
      <cdr:y>0.31325</cdr:y>
    </cdr:from>
    <cdr:to>
      <cdr:x>0.5895</cdr:x>
      <cdr:y>0.41425</cdr:y>
    </cdr:to>
    <cdr:sp>
      <cdr:nvSpPr>
        <cdr:cNvPr id="1" name="Text 1"/>
        <cdr:cNvSpPr txBox="1">
          <a:spLocks noChangeArrowheads="1"/>
        </cdr:cNvSpPr>
      </cdr:nvSpPr>
      <cdr:spPr>
        <a:xfrm>
          <a:off x="1714500" y="790575"/>
          <a:ext cx="2952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cdr:txBody>
    </cdr:sp>
  </cdr:relSizeAnchor>
  <cdr:relSizeAnchor xmlns:cdr="http://schemas.openxmlformats.org/drawingml/2006/chartDrawing">
    <cdr:from>
      <cdr:x>0.5135</cdr:x>
      <cdr:y>0.55575</cdr:y>
    </cdr:from>
    <cdr:to>
      <cdr:x>0.57925</cdr:x>
      <cdr:y>0.645</cdr:y>
    </cdr:to>
    <cdr:sp>
      <cdr:nvSpPr>
        <cdr:cNvPr id="2" name="Text 2"/>
        <cdr:cNvSpPr txBox="1">
          <a:spLocks noChangeArrowheads="1"/>
        </cdr:cNvSpPr>
      </cdr:nvSpPr>
      <cdr:spPr>
        <a:xfrm>
          <a:off x="1752600" y="1400175"/>
          <a:ext cx="228600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34</a:t>
          </a:r>
        </a:p>
      </cdr:txBody>
    </cdr:sp>
  </cdr:relSizeAnchor>
  <cdr:relSizeAnchor xmlns:cdr="http://schemas.openxmlformats.org/drawingml/2006/chartDrawing">
    <cdr:from>
      <cdr:x>0.37</cdr:x>
      <cdr:y>0.61975</cdr:y>
    </cdr:from>
    <cdr:to>
      <cdr:x>0.43</cdr:x>
      <cdr:y>0.6975</cdr:y>
    </cdr:to>
    <cdr:sp>
      <cdr:nvSpPr>
        <cdr:cNvPr id="3" name="Text 3"/>
        <cdr:cNvSpPr txBox="1">
          <a:spLocks noChangeArrowheads="1"/>
        </cdr:cNvSpPr>
      </cdr:nvSpPr>
      <cdr:spPr>
        <a:xfrm>
          <a:off x="1257300" y="1562100"/>
          <a:ext cx="2095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38</a:t>
          </a:r>
        </a:p>
      </cdr:txBody>
    </cdr:sp>
  </cdr:relSizeAnchor>
  <cdr:relSizeAnchor xmlns:cdr="http://schemas.openxmlformats.org/drawingml/2006/chartDrawing">
    <cdr:from>
      <cdr:x>0.33325</cdr:x>
      <cdr:y>0.3695</cdr:y>
    </cdr:from>
    <cdr:to>
      <cdr:x>0.40475</cdr:x>
      <cdr:y>0.45125</cdr:y>
    </cdr:to>
    <cdr:sp>
      <cdr:nvSpPr>
        <cdr:cNvPr id="4" name="Text 4"/>
        <cdr:cNvSpPr txBox="1">
          <a:spLocks noChangeArrowheads="1"/>
        </cdr:cNvSpPr>
      </cdr:nvSpPr>
      <cdr:spPr>
        <a:xfrm>
          <a:off x="1133475" y="933450"/>
          <a:ext cx="2476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63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44</xdr:col>
      <xdr:colOff>38100</xdr:colOff>
      <xdr:row>14</xdr:row>
      <xdr:rowOff>76200</xdr:rowOff>
    </xdr:from>
    <xdr:to>
      <xdr:col>51</xdr:col>
      <xdr:colOff>47625</xdr:colOff>
      <xdr:row>30</xdr:row>
      <xdr:rowOff>19050</xdr:rowOff>
    </xdr:to>
    <xdr:graphicFrame>
      <xdr:nvGraphicFramePr>
        <xdr:cNvPr id="1" name="Chart 5"/>
        <xdr:cNvGraphicFramePr/>
      </xdr:nvGraphicFramePr>
      <xdr:xfrm>
        <a:off x="14173200" y="1600200"/>
        <a:ext cx="3419475" cy="2533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180975</xdr:colOff>
      <xdr:row>21</xdr:row>
      <xdr:rowOff>0</xdr:rowOff>
    </xdr:from>
    <xdr:to>
      <xdr:col>30</xdr:col>
      <xdr:colOff>247650</xdr:colOff>
      <xdr:row>35</xdr:row>
      <xdr:rowOff>76200</xdr:rowOff>
    </xdr:to>
    <xdr:graphicFrame>
      <xdr:nvGraphicFramePr>
        <xdr:cNvPr id="1" name="Chart 8"/>
        <xdr:cNvGraphicFramePr/>
      </xdr:nvGraphicFramePr>
      <xdr:xfrm>
        <a:off x="5448300" y="4095750"/>
        <a:ext cx="2847975" cy="2343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31</xdr:col>
      <xdr:colOff>542925</xdr:colOff>
      <xdr:row>10</xdr:row>
      <xdr:rowOff>85725</xdr:rowOff>
    </xdr:from>
    <xdr:to>
      <xdr:col>37</xdr:col>
      <xdr:colOff>142875</xdr:colOff>
      <xdr:row>24</xdr:row>
      <xdr:rowOff>152400</xdr:rowOff>
    </xdr:to>
    <xdr:graphicFrame>
      <xdr:nvGraphicFramePr>
        <xdr:cNvPr id="2" name="Chart 9"/>
        <xdr:cNvGraphicFramePr/>
      </xdr:nvGraphicFramePr>
      <xdr:xfrm>
        <a:off x="9201150" y="2381250"/>
        <a:ext cx="325755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333375</xdr:colOff>
      <xdr:row>12</xdr:row>
      <xdr:rowOff>9525</xdr:rowOff>
    </xdr:from>
    <xdr:to>
      <xdr:col>30</xdr:col>
      <xdr:colOff>180975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6210300" y="2619375"/>
        <a:ext cx="289560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28575</xdr:colOff>
      <xdr:row>0</xdr:row>
      <xdr:rowOff>0</xdr:rowOff>
    </xdr:from>
    <xdr:to>
      <xdr:col>57</xdr:col>
      <xdr:colOff>85725</xdr:colOff>
      <xdr:row>12</xdr:row>
      <xdr:rowOff>66675</xdr:rowOff>
    </xdr:to>
    <xdr:graphicFrame>
      <xdr:nvGraphicFramePr>
        <xdr:cNvPr id="1" name="Chart 1"/>
        <xdr:cNvGraphicFramePr/>
      </xdr:nvGraphicFramePr>
      <xdr:xfrm>
        <a:off x="4133850" y="0"/>
        <a:ext cx="3105150" cy="217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3"/>
  <sheetViews>
    <sheetView zoomScalePageLayoutView="0" workbookViewId="0" topLeftCell="A7">
      <selection activeCell="A1" sqref="A1"/>
      <selection activeCell="A1" sqref="A1"/>
    </sheetView>
  </sheetViews>
  <sheetFormatPr defaultColWidth="9.140625" defaultRowHeight="12.75"/>
  <cols>
    <col min="1" max="1" width="5.8515625" style="4" customWidth="1"/>
    <col min="2" max="2" width="8.28125" style="8" customWidth="1"/>
    <col min="3" max="3" width="6.7109375" style="7" customWidth="1"/>
    <col min="4" max="4" width="5.8515625" style="7" customWidth="1"/>
    <col min="5" max="5" width="2.421875" style="1" customWidth="1"/>
    <col min="6" max="6" width="4.28125" style="1" customWidth="1"/>
    <col min="7" max="7" width="2.7109375" style="1" customWidth="1"/>
    <col min="8" max="8" width="6.57421875" style="2" customWidth="1"/>
    <col min="9" max="9" width="4.8515625" style="2" customWidth="1"/>
    <col min="10" max="10" width="4.57421875" style="1" customWidth="1"/>
    <col min="11" max="11" width="3.28125" style="54" customWidth="1"/>
    <col min="12" max="15" width="2.140625" style="1" customWidth="1"/>
    <col min="16" max="16" width="2.421875" style="1" customWidth="1"/>
    <col min="17" max="17" width="2.140625" style="1" customWidth="1"/>
    <col min="18" max="18" width="5.140625" style="7" customWidth="1"/>
    <col min="19" max="19" width="5.57421875" style="7" customWidth="1"/>
    <col min="20" max="21" width="0" style="0" hidden="1" customWidth="1"/>
  </cols>
  <sheetData>
    <row r="1" spans="1:19" ht="13.5" thickBot="1">
      <c r="A1" s="42"/>
      <c r="B1" s="10"/>
      <c r="C1" s="18" t="s">
        <v>0</v>
      </c>
      <c r="D1" s="19"/>
      <c r="E1" s="19"/>
      <c r="F1" s="19"/>
      <c r="G1" s="19"/>
      <c r="H1" s="20"/>
      <c r="I1" s="20"/>
      <c r="J1" s="19"/>
      <c r="K1" s="19"/>
      <c r="L1" s="19" t="s">
        <v>1</v>
      </c>
      <c r="M1" s="19"/>
      <c r="N1" s="19"/>
      <c r="O1" s="19"/>
      <c r="P1" s="19"/>
      <c r="Q1" s="19"/>
      <c r="R1" s="19"/>
      <c r="S1" s="21"/>
    </row>
    <row r="2" spans="1:19" ht="230.25" thickBot="1">
      <c r="A2" s="49" t="s">
        <v>2</v>
      </c>
      <c r="B2" s="11" t="s">
        <v>3</v>
      </c>
      <c r="C2" s="14" t="s">
        <v>4</v>
      </c>
      <c r="D2" s="15" t="s">
        <v>5</v>
      </c>
      <c r="E2" s="15" t="s">
        <v>6</v>
      </c>
      <c r="F2" s="15" t="s">
        <v>7</v>
      </c>
      <c r="G2" s="15" t="s">
        <v>8</v>
      </c>
      <c r="H2" s="16" t="s">
        <v>9</v>
      </c>
      <c r="I2" s="16" t="s">
        <v>10</v>
      </c>
      <c r="J2" s="15" t="s">
        <v>11</v>
      </c>
      <c r="K2" s="44" t="s">
        <v>12</v>
      </c>
      <c r="L2" s="15" t="s">
        <v>13</v>
      </c>
      <c r="M2" s="15" t="s">
        <v>14</v>
      </c>
      <c r="N2" s="15" t="s">
        <v>15</v>
      </c>
      <c r="O2" s="15" t="s">
        <v>16</v>
      </c>
      <c r="P2" s="15" t="s">
        <v>17</v>
      </c>
      <c r="Q2" s="15" t="s">
        <v>18</v>
      </c>
      <c r="R2" s="15" t="s">
        <v>19</v>
      </c>
      <c r="S2" s="17" t="s">
        <v>20</v>
      </c>
    </row>
    <row r="3" ht="12.75" hidden="1"/>
    <row r="4" ht="12.75" hidden="1"/>
    <row r="5" spans="1:19" s="45" customFormat="1" ht="13.5" hidden="1" thickBot="1">
      <c r="A5" s="70"/>
      <c r="B5" s="63"/>
      <c r="C5" s="177" t="s">
        <v>0</v>
      </c>
      <c r="D5" s="177"/>
      <c r="E5" s="177"/>
      <c r="F5" s="177"/>
      <c r="G5" s="177"/>
      <c r="H5" s="178"/>
      <c r="I5" s="178"/>
      <c r="J5" s="177"/>
      <c r="K5" s="177"/>
      <c r="L5" s="177" t="s">
        <v>21</v>
      </c>
      <c r="M5" s="177"/>
      <c r="N5" s="177"/>
      <c r="O5" s="177"/>
      <c r="P5" s="177"/>
      <c r="Q5" s="177"/>
      <c r="R5" s="177"/>
      <c r="S5" s="179"/>
    </row>
    <row r="6" spans="1:19" s="46" customFormat="1" ht="231.75" hidden="1" thickBot="1">
      <c r="A6" s="187" t="s">
        <v>22</v>
      </c>
      <c r="B6" s="183" t="s">
        <v>3</v>
      </c>
      <c r="C6" s="183" t="s">
        <v>23</v>
      </c>
      <c r="D6" s="183" t="s">
        <v>24</v>
      </c>
      <c r="E6" s="183" t="s">
        <v>6</v>
      </c>
      <c r="F6" s="183" t="s">
        <v>25</v>
      </c>
      <c r="G6" s="183" t="s">
        <v>26</v>
      </c>
      <c r="H6" s="184" t="s">
        <v>27</v>
      </c>
      <c r="I6" s="184" t="s">
        <v>28</v>
      </c>
      <c r="J6" s="183" t="s">
        <v>11</v>
      </c>
      <c r="K6" s="185" t="s">
        <v>29</v>
      </c>
      <c r="L6" s="183" t="s">
        <v>13</v>
      </c>
      <c r="M6" s="183" t="s">
        <v>14</v>
      </c>
      <c r="N6" s="183" t="s">
        <v>15</v>
      </c>
      <c r="O6" s="183" t="s">
        <v>16</v>
      </c>
      <c r="P6" s="183" t="s">
        <v>17</v>
      </c>
      <c r="Q6" s="183" t="s">
        <v>18</v>
      </c>
      <c r="R6" s="183" t="s">
        <v>30</v>
      </c>
      <c r="S6" s="186" t="s">
        <v>31</v>
      </c>
    </row>
    <row r="7" spans="1:19" s="166" customFormat="1" ht="30" customHeight="1">
      <c r="A7" s="168" t="s">
        <v>32</v>
      </c>
      <c r="B7" s="96"/>
      <c r="C7" s="96"/>
      <c r="D7" s="96"/>
      <c r="E7" s="96"/>
      <c r="F7" s="96"/>
      <c r="G7" s="96"/>
      <c r="H7" s="167"/>
      <c r="I7" s="167"/>
      <c r="J7" s="96"/>
      <c r="K7" s="96"/>
      <c r="L7" s="96"/>
      <c r="M7" s="96"/>
      <c r="N7" s="96"/>
      <c r="O7" s="96"/>
      <c r="P7" s="96"/>
      <c r="Q7" s="96"/>
      <c r="R7" s="96"/>
      <c r="S7" s="173"/>
    </row>
    <row r="8" spans="1:19" s="8" customFormat="1" ht="12.75">
      <c r="A8" s="31">
        <v>1</v>
      </c>
      <c r="B8" s="10" t="s">
        <v>33</v>
      </c>
      <c r="C8" s="169">
        <v>5.7531</v>
      </c>
      <c r="D8" s="10">
        <v>269</v>
      </c>
      <c r="E8" s="42" t="s">
        <v>34</v>
      </c>
      <c r="F8" s="42">
        <v>9</v>
      </c>
      <c r="G8" s="42" t="s">
        <v>35</v>
      </c>
      <c r="H8" s="43">
        <v>19.812</v>
      </c>
      <c r="I8" s="43">
        <v>1.8288000000000002</v>
      </c>
      <c r="J8" s="10">
        <v>90</v>
      </c>
      <c r="K8" s="52" t="s">
        <v>36</v>
      </c>
      <c r="L8" s="42"/>
      <c r="M8" s="42"/>
      <c r="N8" s="42"/>
      <c r="O8" s="42"/>
      <c r="P8" s="42"/>
      <c r="Q8" s="42" t="s">
        <v>37</v>
      </c>
      <c r="R8" s="10"/>
      <c r="S8" s="72"/>
    </row>
    <row r="9" spans="1:19" s="172" customFormat="1" ht="13.5" thickBot="1">
      <c r="A9" s="31">
        <v>2</v>
      </c>
      <c r="B9" s="10" t="s">
        <v>38</v>
      </c>
      <c r="C9" s="169">
        <v>4.4958</v>
      </c>
      <c r="D9" s="10">
        <v>349</v>
      </c>
      <c r="E9" s="42" t="s">
        <v>34</v>
      </c>
      <c r="F9" s="42">
        <v>7</v>
      </c>
      <c r="G9" s="42" t="s">
        <v>35</v>
      </c>
      <c r="H9" s="43">
        <v>47.244</v>
      </c>
      <c r="I9" s="43">
        <v>1.8288000000000002</v>
      </c>
      <c r="J9" s="10">
        <v>85</v>
      </c>
      <c r="K9" s="52" t="s">
        <v>36</v>
      </c>
      <c r="L9" s="42"/>
      <c r="M9" s="42"/>
      <c r="N9" s="42"/>
      <c r="O9" s="42"/>
      <c r="P9" s="42" t="s">
        <v>37</v>
      </c>
      <c r="Q9" s="42"/>
      <c r="R9" s="10">
        <v>0</v>
      </c>
      <c r="S9" s="72"/>
    </row>
    <row r="10" spans="1:19" ht="12.75">
      <c r="A10" s="31">
        <v>3</v>
      </c>
      <c r="B10" s="10" t="s">
        <v>39</v>
      </c>
      <c r="C10" s="169">
        <v>4.4958</v>
      </c>
      <c r="D10" s="10">
        <v>349</v>
      </c>
      <c r="E10" s="42" t="s">
        <v>34</v>
      </c>
      <c r="F10" s="42">
        <v>7</v>
      </c>
      <c r="G10" s="42" t="s">
        <v>35</v>
      </c>
      <c r="H10" s="43">
        <v>15.24</v>
      </c>
      <c r="I10" s="43">
        <v>1.8288000000000002</v>
      </c>
      <c r="J10" s="10">
        <v>90</v>
      </c>
      <c r="K10" s="52" t="s">
        <v>36</v>
      </c>
      <c r="L10" s="42"/>
      <c r="M10" s="42"/>
      <c r="N10" s="42"/>
      <c r="O10" s="42"/>
      <c r="P10" s="42"/>
      <c r="Q10" s="42" t="s">
        <v>37</v>
      </c>
      <c r="R10" s="10"/>
      <c r="S10" s="72"/>
    </row>
    <row r="11" spans="1:19" s="8" customFormat="1" ht="12.75">
      <c r="A11" s="31">
        <v>4</v>
      </c>
      <c r="B11" s="10" t="s">
        <v>40</v>
      </c>
      <c r="C11" s="169">
        <v>7.924799999999999</v>
      </c>
      <c r="D11" s="10">
        <v>353</v>
      </c>
      <c r="E11" s="42" t="s">
        <v>41</v>
      </c>
      <c r="F11" s="42">
        <v>8</v>
      </c>
      <c r="G11" s="42" t="s">
        <v>35</v>
      </c>
      <c r="H11" s="43">
        <v>7.62</v>
      </c>
      <c r="I11" s="43">
        <v>1.3716000000000002</v>
      </c>
      <c r="J11" s="10">
        <v>80</v>
      </c>
      <c r="K11" s="52" t="s">
        <v>36</v>
      </c>
      <c r="L11" s="42" t="s">
        <v>37</v>
      </c>
      <c r="M11" s="42"/>
      <c r="N11" s="42"/>
      <c r="O11" s="42"/>
      <c r="P11" s="42"/>
      <c r="Q11" s="42"/>
      <c r="R11" s="10"/>
      <c r="S11" s="72"/>
    </row>
    <row r="12" spans="1:19" ht="12.75">
      <c r="A12" s="31">
        <v>5</v>
      </c>
      <c r="B12" s="10" t="s">
        <v>42</v>
      </c>
      <c r="C12" s="169">
        <v>7.924799999999999</v>
      </c>
      <c r="D12" s="10">
        <v>353</v>
      </c>
      <c r="E12" s="42" t="s">
        <v>41</v>
      </c>
      <c r="F12" s="42">
        <v>8</v>
      </c>
      <c r="G12" s="42" t="s">
        <v>35</v>
      </c>
      <c r="H12" s="43">
        <v>6.096</v>
      </c>
      <c r="I12" s="43">
        <v>1.3716000000000002</v>
      </c>
      <c r="J12" s="10">
        <v>100</v>
      </c>
      <c r="K12" s="52" t="s">
        <v>36</v>
      </c>
      <c r="L12" s="42"/>
      <c r="M12" s="42"/>
      <c r="N12" s="42"/>
      <c r="O12" s="42"/>
      <c r="P12" s="42" t="s">
        <v>37</v>
      </c>
      <c r="Q12" s="42"/>
      <c r="R12" s="10">
        <v>0</v>
      </c>
      <c r="S12" s="72"/>
    </row>
    <row r="13" spans="1:19" s="8" customFormat="1" ht="12.75">
      <c r="A13" s="31">
        <v>6</v>
      </c>
      <c r="B13" s="10" t="s">
        <v>43</v>
      </c>
      <c r="C13" s="169">
        <v>2.2479</v>
      </c>
      <c r="D13" s="10">
        <v>282</v>
      </c>
      <c r="E13" s="42" t="s">
        <v>34</v>
      </c>
      <c r="F13" s="42">
        <v>8</v>
      </c>
      <c r="G13" s="42" t="s">
        <v>44</v>
      </c>
      <c r="H13" s="43">
        <v>15.24</v>
      </c>
      <c r="I13" s="43">
        <v>1.8288000000000002</v>
      </c>
      <c r="J13" s="10">
        <v>90</v>
      </c>
      <c r="K13" s="52" t="s">
        <v>36</v>
      </c>
      <c r="L13" s="42"/>
      <c r="M13" s="42"/>
      <c r="N13" s="42"/>
      <c r="O13" s="42"/>
      <c r="P13" s="42" t="s">
        <v>37</v>
      </c>
      <c r="Q13" s="42"/>
      <c r="R13" s="10"/>
      <c r="S13" s="72"/>
    </row>
    <row r="14" spans="1:19" ht="12.75">
      <c r="A14" s="31">
        <v>7</v>
      </c>
      <c r="B14" s="10" t="s">
        <v>45</v>
      </c>
      <c r="C14" s="169">
        <v>3.3146999999999998</v>
      </c>
      <c r="D14" s="10">
        <v>224</v>
      </c>
      <c r="E14" s="42" t="s">
        <v>34</v>
      </c>
      <c r="F14" s="42">
        <v>8</v>
      </c>
      <c r="G14" s="42" t="s">
        <v>35</v>
      </c>
      <c r="H14" s="43">
        <v>27.432000000000002</v>
      </c>
      <c r="I14" s="43">
        <v>1.8288000000000002</v>
      </c>
      <c r="J14" s="10">
        <v>90</v>
      </c>
      <c r="K14" s="52" t="s">
        <v>36</v>
      </c>
      <c r="L14" s="42"/>
      <c r="M14" s="42"/>
      <c r="N14" s="42" t="s">
        <v>37</v>
      </c>
      <c r="O14" s="42"/>
      <c r="P14" s="42"/>
      <c r="Q14" s="42"/>
      <c r="R14" s="10"/>
      <c r="S14" s="72"/>
    </row>
    <row r="15" spans="1:19" ht="12.75">
      <c r="A15" s="31">
        <v>8</v>
      </c>
      <c r="B15" s="10" t="s">
        <v>46</v>
      </c>
      <c r="C15" s="169">
        <v>5.8674</v>
      </c>
      <c r="D15" s="10">
        <v>110</v>
      </c>
      <c r="E15" s="42" t="s">
        <v>34</v>
      </c>
      <c r="F15" s="42">
        <v>8</v>
      </c>
      <c r="G15" s="42" t="s">
        <v>47</v>
      </c>
      <c r="H15" s="43">
        <v>23.1648</v>
      </c>
      <c r="I15" s="43">
        <v>0</v>
      </c>
      <c r="J15" s="10">
        <v>90</v>
      </c>
      <c r="K15" s="40" t="s">
        <v>36</v>
      </c>
      <c r="L15" s="42"/>
      <c r="M15" s="42"/>
      <c r="N15" s="42" t="s">
        <v>37</v>
      </c>
      <c r="O15" s="42"/>
      <c r="P15" s="42"/>
      <c r="Q15" s="42"/>
      <c r="R15" s="10"/>
      <c r="S15" s="72"/>
    </row>
    <row r="16" spans="1:19" ht="12.75">
      <c r="A16" s="31">
        <v>9</v>
      </c>
      <c r="B16" s="10" t="s">
        <v>48</v>
      </c>
      <c r="C16" s="169">
        <v>5.8674</v>
      </c>
      <c r="D16" s="10">
        <v>110</v>
      </c>
      <c r="E16" s="42" t="s">
        <v>34</v>
      </c>
      <c r="F16" s="42">
        <v>8</v>
      </c>
      <c r="G16" s="42" t="s">
        <v>47</v>
      </c>
      <c r="H16" s="43">
        <v>23.1648</v>
      </c>
      <c r="I16" s="43">
        <v>0</v>
      </c>
      <c r="J16" s="10">
        <v>90</v>
      </c>
      <c r="K16" s="40" t="s">
        <v>36</v>
      </c>
      <c r="L16" s="42"/>
      <c r="M16" s="42"/>
      <c r="N16" s="42"/>
      <c r="O16" s="42"/>
      <c r="P16" s="42" t="s">
        <v>37</v>
      </c>
      <c r="Q16" s="42"/>
      <c r="R16" s="10">
        <v>0</v>
      </c>
      <c r="S16" s="72"/>
    </row>
    <row r="17" spans="1:19" ht="12.75">
      <c r="A17" s="31">
        <v>10</v>
      </c>
      <c r="B17" s="10" t="s">
        <v>49</v>
      </c>
      <c r="C17" s="169">
        <v>3.3528</v>
      </c>
      <c r="D17" s="10">
        <v>32</v>
      </c>
      <c r="E17" s="42" t="s">
        <v>34</v>
      </c>
      <c r="F17" s="42">
        <v>8</v>
      </c>
      <c r="G17" s="42" t="s">
        <v>44</v>
      </c>
      <c r="H17" s="43">
        <v>17.3736</v>
      </c>
      <c r="I17" s="43">
        <v>0</v>
      </c>
      <c r="J17" s="10">
        <v>90</v>
      </c>
      <c r="K17" s="52" t="s">
        <v>36</v>
      </c>
      <c r="L17" s="42"/>
      <c r="M17" s="42"/>
      <c r="N17" s="42"/>
      <c r="O17" s="42"/>
      <c r="P17" s="42"/>
      <c r="Q17" s="42" t="s">
        <v>37</v>
      </c>
      <c r="R17" s="10">
        <v>0</v>
      </c>
      <c r="S17" s="72"/>
    </row>
    <row r="18" spans="1:19" ht="12.75">
      <c r="A18" s="31">
        <v>11</v>
      </c>
      <c r="B18" s="10" t="s">
        <v>50</v>
      </c>
      <c r="C18" s="169">
        <v>16.2306</v>
      </c>
      <c r="D18" s="10">
        <v>303</v>
      </c>
      <c r="E18" s="42" t="s">
        <v>34</v>
      </c>
      <c r="F18" s="42">
        <v>8</v>
      </c>
      <c r="G18" s="42" t="s">
        <v>47</v>
      </c>
      <c r="H18" s="43">
        <v>21.336000000000002</v>
      </c>
      <c r="I18" s="43">
        <v>1.8288000000000002</v>
      </c>
      <c r="J18" s="10">
        <v>85</v>
      </c>
      <c r="K18" s="40" t="s">
        <v>36</v>
      </c>
      <c r="L18" s="42"/>
      <c r="M18" s="42"/>
      <c r="N18" s="42"/>
      <c r="O18" s="42"/>
      <c r="P18" s="42" t="s">
        <v>37</v>
      </c>
      <c r="Q18" s="42"/>
      <c r="R18" s="10"/>
      <c r="S18" s="72"/>
    </row>
    <row r="19" spans="1:19" ht="12.75">
      <c r="A19" s="31">
        <v>12</v>
      </c>
      <c r="B19" s="10" t="s">
        <v>51</v>
      </c>
      <c r="C19" s="169">
        <v>11.5824</v>
      </c>
      <c r="D19" s="10">
        <v>127</v>
      </c>
      <c r="E19" s="42" t="s">
        <v>34</v>
      </c>
      <c r="F19" s="42">
        <v>8</v>
      </c>
      <c r="G19" s="42" t="s">
        <v>44</v>
      </c>
      <c r="H19" s="43">
        <v>18.8976</v>
      </c>
      <c r="I19" s="43">
        <v>1.8288000000000002</v>
      </c>
      <c r="J19" s="10">
        <v>90</v>
      </c>
      <c r="K19" s="52" t="s">
        <v>36</v>
      </c>
      <c r="L19" s="42"/>
      <c r="M19" s="42" t="s">
        <v>37</v>
      </c>
      <c r="N19" s="42"/>
      <c r="O19" s="42"/>
      <c r="P19" s="42"/>
      <c r="Q19" s="42"/>
      <c r="R19" s="10"/>
      <c r="S19" s="72"/>
    </row>
    <row r="20" spans="1:19" ht="12.75">
      <c r="A20" s="31">
        <v>13</v>
      </c>
      <c r="B20" s="10" t="s">
        <v>52</v>
      </c>
      <c r="C20" s="169">
        <v>12.763499999999999</v>
      </c>
      <c r="D20" s="10">
        <v>250</v>
      </c>
      <c r="E20" s="42" t="s">
        <v>41</v>
      </c>
      <c r="F20" s="42">
        <v>8</v>
      </c>
      <c r="G20" s="42" t="s">
        <v>44</v>
      </c>
      <c r="H20" s="43">
        <v>0</v>
      </c>
      <c r="I20" s="43">
        <v>0</v>
      </c>
      <c r="J20" s="10">
        <v>90</v>
      </c>
      <c r="K20" s="52" t="s">
        <v>36</v>
      </c>
      <c r="L20" s="42" t="s">
        <v>37</v>
      </c>
      <c r="M20" s="42"/>
      <c r="N20" s="42"/>
      <c r="O20" s="42"/>
      <c r="P20" s="42"/>
      <c r="Q20" s="42"/>
      <c r="R20" s="10"/>
      <c r="S20" s="72"/>
    </row>
    <row r="21" spans="1:19" ht="12.75">
      <c r="A21" s="31">
        <v>14</v>
      </c>
      <c r="B21" s="10" t="s">
        <v>53</v>
      </c>
      <c r="C21" s="169">
        <v>13.9827</v>
      </c>
      <c r="D21" s="10">
        <v>121</v>
      </c>
      <c r="E21" s="42" t="s">
        <v>41</v>
      </c>
      <c r="F21" s="42">
        <v>7</v>
      </c>
      <c r="G21" s="42" t="s">
        <v>44</v>
      </c>
      <c r="H21" s="43">
        <v>8.5344</v>
      </c>
      <c r="I21" s="43">
        <v>1.6764000000000001</v>
      </c>
      <c r="J21" s="10">
        <v>90</v>
      </c>
      <c r="K21" s="52" t="s">
        <v>36</v>
      </c>
      <c r="L21" s="42" t="s">
        <v>37</v>
      </c>
      <c r="M21" s="42"/>
      <c r="N21" s="42"/>
      <c r="O21" s="42"/>
      <c r="P21" s="42"/>
      <c r="Q21" s="42"/>
      <c r="R21" s="10"/>
      <c r="S21" s="72"/>
    </row>
    <row r="22" spans="1:19" ht="12.75">
      <c r="A22" s="31">
        <v>15</v>
      </c>
      <c r="B22" s="10" t="s">
        <v>54</v>
      </c>
      <c r="C22" s="169">
        <v>25.374599999999997</v>
      </c>
      <c r="D22" s="10">
        <v>122</v>
      </c>
      <c r="E22" s="42" t="s">
        <v>34</v>
      </c>
      <c r="F22" s="42">
        <v>7</v>
      </c>
      <c r="G22" s="42" t="s">
        <v>44</v>
      </c>
      <c r="H22" s="43">
        <v>4.8768</v>
      </c>
      <c r="I22" s="43">
        <v>0</v>
      </c>
      <c r="J22" s="10">
        <v>90</v>
      </c>
      <c r="K22" s="52" t="s">
        <v>36</v>
      </c>
      <c r="L22" s="42"/>
      <c r="M22" s="42"/>
      <c r="N22" s="42" t="s">
        <v>37</v>
      </c>
      <c r="O22" s="42"/>
      <c r="P22" s="42"/>
      <c r="Q22" s="42"/>
      <c r="R22" s="10"/>
      <c r="S22" s="72"/>
    </row>
    <row r="23" spans="1:19" ht="12.75">
      <c r="A23" s="31">
        <v>16</v>
      </c>
      <c r="B23" s="10" t="s">
        <v>55</v>
      </c>
      <c r="C23" s="169">
        <v>8.1915</v>
      </c>
      <c r="D23" s="10">
        <v>35</v>
      </c>
      <c r="E23" s="42" t="s">
        <v>34</v>
      </c>
      <c r="F23" s="42">
        <v>8</v>
      </c>
      <c r="G23" s="42" t="s">
        <v>35</v>
      </c>
      <c r="H23" s="43">
        <v>10.668000000000001</v>
      </c>
      <c r="I23" s="43">
        <v>1.6764000000000001</v>
      </c>
      <c r="J23" s="10">
        <v>80</v>
      </c>
      <c r="K23" s="52" t="s">
        <v>36</v>
      </c>
      <c r="L23" s="42"/>
      <c r="M23" s="42"/>
      <c r="N23" s="42"/>
      <c r="O23" s="42"/>
      <c r="P23" s="42"/>
      <c r="Q23" s="42" t="s">
        <v>37</v>
      </c>
      <c r="R23" s="10">
        <v>180</v>
      </c>
      <c r="S23" s="72"/>
    </row>
    <row r="24" spans="1:19" ht="12.75">
      <c r="A24" s="31">
        <v>17</v>
      </c>
      <c r="B24" s="10" t="s">
        <v>56</v>
      </c>
      <c r="C24" s="169">
        <v>8.1915</v>
      </c>
      <c r="D24" s="10">
        <v>35</v>
      </c>
      <c r="E24" s="42" t="s">
        <v>34</v>
      </c>
      <c r="F24" s="42">
        <v>8</v>
      </c>
      <c r="G24" s="42" t="s">
        <v>35</v>
      </c>
      <c r="H24" s="43">
        <v>24.9936</v>
      </c>
      <c r="I24" s="43">
        <v>1.6764000000000001</v>
      </c>
      <c r="J24" s="10">
        <v>90</v>
      </c>
      <c r="K24" s="52" t="s">
        <v>36</v>
      </c>
      <c r="L24" s="42"/>
      <c r="M24" s="42"/>
      <c r="N24" s="42" t="s">
        <v>37</v>
      </c>
      <c r="O24" s="42"/>
      <c r="P24" s="42"/>
      <c r="Q24" s="42"/>
      <c r="R24" s="10"/>
      <c r="S24" s="72"/>
    </row>
    <row r="25" spans="1:19" ht="12.75">
      <c r="A25" s="31">
        <v>18</v>
      </c>
      <c r="B25" s="10" t="s">
        <v>57</v>
      </c>
      <c r="C25" s="169">
        <v>6.400799999999999</v>
      </c>
      <c r="D25" s="10">
        <v>222</v>
      </c>
      <c r="E25" s="42" t="s">
        <v>34</v>
      </c>
      <c r="F25" s="42">
        <v>8</v>
      </c>
      <c r="G25" s="42" t="s">
        <v>35</v>
      </c>
      <c r="H25" s="43">
        <v>22.250400000000003</v>
      </c>
      <c r="I25" s="43">
        <v>1.8288000000000002</v>
      </c>
      <c r="J25" s="10">
        <v>90</v>
      </c>
      <c r="K25" s="52" t="s">
        <v>36</v>
      </c>
      <c r="L25" s="42"/>
      <c r="M25" s="42"/>
      <c r="N25" s="42"/>
      <c r="O25" s="42"/>
      <c r="P25" s="42" t="s">
        <v>37</v>
      </c>
      <c r="Q25" s="42"/>
      <c r="R25" s="10"/>
      <c r="S25" s="72"/>
    </row>
    <row r="26" spans="1:19" ht="12.75">
      <c r="A26" s="31">
        <v>19</v>
      </c>
      <c r="B26" s="10" t="s">
        <v>58</v>
      </c>
      <c r="C26" s="169">
        <v>19.811999999999998</v>
      </c>
      <c r="D26" s="10">
        <v>356</v>
      </c>
      <c r="E26" s="42" t="s">
        <v>41</v>
      </c>
      <c r="F26" s="42">
        <v>8</v>
      </c>
      <c r="G26" s="42" t="s">
        <v>47</v>
      </c>
      <c r="H26" s="43">
        <v>19.812</v>
      </c>
      <c r="I26" s="43">
        <v>1.524</v>
      </c>
      <c r="J26" s="10">
        <v>90</v>
      </c>
      <c r="K26" s="40" t="s">
        <v>36</v>
      </c>
      <c r="L26" s="42" t="s">
        <v>37</v>
      </c>
      <c r="M26" s="42"/>
      <c r="N26" s="42"/>
      <c r="O26" s="42"/>
      <c r="P26" s="42"/>
      <c r="Q26" s="42"/>
      <c r="R26" s="10"/>
      <c r="S26" s="72"/>
    </row>
    <row r="27" spans="1:19" ht="12.75">
      <c r="A27" s="31">
        <v>20</v>
      </c>
      <c r="B27" s="10" t="s">
        <v>59</v>
      </c>
      <c r="C27" s="169">
        <v>19.811999999999998</v>
      </c>
      <c r="D27" s="10">
        <v>356</v>
      </c>
      <c r="E27" s="42" t="s">
        <v>41</v>
      </c>
      <c r="F27" s="42">
        <v>8</v>
      </c>
      <c r="G27" s="42" t="s">
        <v>47</v>
      </c>
      <c r="H27" s="43">
        <v>19.812</v>
      </c>
      <c r="I27" s="43">
        <v>0.9144000000000001</v>
      </c>
      <c r="J27" s="10">
        <v>90</v>
      </c>
      <c r="K27" s="40" t="s">
        <v>36</v>
      </c>
      <c r="L27" s="42" t="s">
        <v>37</v>
      </c>
      <c r="M27" s="42"/>
      <c r="N27" s="42"/>
      <c r="O27" s="42"/>
      <c r="P27" s="42"/>
      <c r="Q27" s="42"/>
      <c r="R27" s="10"/>
      <c r="S27" s="72"/>
    </row>
    <row r="28" spans="1:19" ht="12.75">
      <c r="A28" s="31">
        <v>21</v>
      </c>
      <c r="B28" s="10" t="s">
        <v>60</v>
      </c>
      <c r="C28" s="169">
        <v>28.956</v>
      </c>
      <c r="D28" s="10">
        <v>2</v>
      </c>
      <c r="E28" s="42" t="s">
        <v>34</v>
      </c>
      <c r="F28" s="42">
        <v>7</v>
      </c>
      <c r="G28" s="42" t="s">
        <v>47</v>
      </c>
      <c r="H28" s="43">
        <v>18.288</v>
      </c>
      <c r="I28" s="43">
        <v>1.2192</v>
      </c>
      <c r="J28" s="10">
        <v>90</v>
      </c>
      <c r="K28" s="40" t="s">
        <v>36</v>
      </c>
      <c r="L28" s="42" t="s">
        <v>37</v>
      </c>
      <c r="M28" s="42"/>
      <c r="N28" s="42"/>
      <c r="O28" s="42"/>
      <c r="P28" s="42"/>
      <c r="Q28" s="42"/>
      <c r="R28" s="10"/>
      <c r="S28" s="72"/>
    </row>
    <row r="29" spans="1:19" ht="12.75">
      <c r="A29" s="31">
        <v>22</v>
      </c>
      <c r="B29" s="10" t="s">
        <v>61</v>
      </c>
      <c r="C29" s="169">
        <v>14.5542</v>
      </c>
      <c r="D29" s="10">
        <v>300</v>
      </c>
      <c r="E29" s="42" t="s">
        <v>34</v>
      </c>
      <c r="F29" s="42">
        <v>8</v>
      </c>
      <c r="G29" s="42" t="s">
        <v>35</v>
      </c>
      <c r="H29" s="43">
        <v>24.384</v>
      </c>
      <c r="I29" s="43">
        <v>1.8288000000000002</v>
      </c>
      <c r="J29" s="10">
        <v>85</v>
      </c>
      <c r="K29" s="52" t="s">
        <v>36</v>
      </c>
      <c r="L29" s="42"/>
      <c r="M29" s="42" t="s">
        <v>37</v>
      </c>
      <c r="N29" s="42"/>
      <c r="O29" s="42"/>
      <c r="P29" s="42"/>
      <c r="Q29" s="42"/>
      <c r="R29" s="10"/>
      <c r="S29" s="72"/>
    </row>
    <row r="30" spans="1:19" ht="12.75">
      <c r="A30" s="31">
        <v>23</v>
      </c>
      <c r="B30" s="10" t="s">
        <v>62</v>
      </c>
      <c r="C30" s="169">
        <v>14.5542</v>
      </c>
      <c r="D30" s="10">
        <v>300</v>
      </c>
      <c r="E30" s="42" t="s">
        <v>34</v>
      </c>
      <c r="F30" s="42">
        <v>8</v>
      </c>
      <c r="G30" s="42" t="s">
        <v>35</v>
      </c>
      <c r="H30" s="43">
        <v>7.62</v>
      </c>
      <c r="I30" s="43">
        <v>1.8288000000000002</v>
      </c>
      <c r="J30" s="10">
        <v>90</v>
      </c>
      <c r="K30" s="52" t="s">
        <v>36</v>
      </c>
      <c r="L30" s="42"/>
      <c r="M30" s="42"/>
      <c r="N30" s="42"/>
      <c r="O30" s="42"/>
      <c r="P30" s="42" t="s">
        <v>37</v>
      </c>
      <c r="Q30" s="42"/>
      <c r="R30" s="10"/>
      <c r="S30" s="72"/>
    </row>
    <row r="31" spans="1:19" ht="12.75">
      <c r="A31" s="31">
        <v>24</v>
      </c>
      <c r="B31" s="10" t="s">
        <v>63</v>
      </c>
      <c r="C31" s="169">
        <v>14.5542</v>
      </c>
      <c r="D31" s="10">
        <v>300</v>
      </c>
      <c r="E31" s="42" t="s">
        <v>34</v>
      </c>
      <c r="F31" s="42">
        <v>8</v>
      </c>
      <c r="G31" s="42" t="s">
        <v>35</v>
      </c>
      <c r="H31" s="43">
        <v>2.1336</v>
      </c>
      <c r="I31" s="43">
        <v>1.8288000000000002</v>
      </c>
      <c r="J31" s="10">
        <v>90</v>
      </c>
      <c r="K31" s="52" t="s">
        <v>36</v>
      </c>
      <c r="L31" s="42"/>
      <c r="M31" s="42"/>
      <c r="N31" s="42"/>
      <c r="O31" s="42"/>
      <c r="P31" s="42" t="s">
        <v>37</v>
      </c>
      <c r="Q31" s="42"/>
      <c r="R31" s="10"/>
      <c r="S31" s="72"/>
    </row>
    <row r="32" spans="1:19" ht="12.75">
      <c r="A32" s="31">
        <v>25</v>
      </c>
      <c r="B32" s="10" t="s">
        <v>64</v>
      </c>
      <c r="C32" s="169">
        <v>6.9723</v>
      </c>
      <c r="D32" s="10">
        <v>345</v>
      </c>
      <c r="E32" s="42" t="s">
        <v>34</v>
      </c>
      <c r="F32" s="42">
        <v>6</v>
      </c>
      <c r="G32" s="42" t="s">
        <v>35</v>
      </c>
      <c r="H32" s="43">
        <v>19.812</v>
      </c>
      <c r="I32" s="43">
        <v>1.8288000000000002</v>
      </c>
      <c r="J32" s="10">
        <v>90</v>
      </c>
      <c r="K32" s="52" t="s">
        <v>36</v>
      </c>
      <c r="L32" s="42"/>
      <c r="M32" s="42"/>
      <c r="N32" s="42"/>
      <c r="O32" s="42"/>
      <c r="P32" s="42" t="s">
        <v>37</v>
      </c>
      <c r="Q32" s="42"/>
      <c r="R32" s="10">
        <v>0</v>
      </c>
      <c r="S32" s="72"/>
    </row>
    <row r="33" spans="1:19" ht="12.75">
      <c r="A33" s="31">
        <v>26</v>
      </c>
      <c r="B33" s="10" t="s">
        <v>65</v>
      </c>
      <c r="C33" s="169">
        <v>8.2296</v>
      </c>
      <c r="D33" s="10">
        <v>313</v>
      </c>
      <c r="E33" s="42" t="s">
        <v>34</v>
      </c>
      <c r="F33" s="42">
        <v>8</v>
      </c>
      <c r="G33" s="42" t="s">
        <v>35</v>
      </c>
      <c r="H33" s="43">
        <v>28.346400000000003</v>
      </c>
      <c r="I33" s="43">
        <v>1.9812</v>
      </c>
      <c r="J33" s="10">
        <v>90</v>
      </c>
      <c r="K33" s="52" t="s">
        <v>36</v>
      </c>
      <c r="L33" s="42"/>
      <c r="M33" s="42"/>
      <c r="N33" s="42"/>
      <c r="O33" s="42"/>
      <c r="P33" s="42" t="s">
        <v>37</v>
      </c>
      <c r="Q33" s="42"/>
      <c r="R33" s="10">
        <v>0</v>
      </c>
      <c r="S33" s="72">
        <v>180</v>
      </c>
    </row>
    <row r="34" spans="1:19" ht="12.75">
      <c r="A34" s="31">
        <v>27</v>
      </c>
      <c r="B34" s="10" t="s">
        <v>66</v>
      </c>
      <c r="C34" s="169">
        <v>8.2296</v>
      </c>
      <c r="D34" s="10">
        <v>313</v>
      </c>
      <c r="E34" s="42" t="s">
        <v>34</v>
      </c>
      <c r="F34" s="42">
        <v>8</v>
      </c>
      <c r="G34" s="42" t="s">
        <v>35</v>
      </c>
      <c r="H34" s="43">
        <v>22.86</v>
      </c>
      <c r="I34" s="43">
        <v>1.9812</v>
      </c>
      <c r="J34" s="10">
        <v>90</v>
      </c>
      <c r="K34" s="52" t="s">
        <v>36</v>
      </c>
      <c r="L34" s="42"/>
      <c r="M34" s="42"/>
      <c r="N34" s="42"/>
      <c r="O34" s="42"/>
      <c r="P34" s="42" t="s">
        <v>37</v>
      </c>
      <c r="Q34" s="42"/>
      <c r="R34" s="10">
        <v>0</v>
      </c>
      <c r="S34" s="72"/>
    </row>
    <row r="35" spans="1:19" ht="12.75">
      <c r="A35" s="31">
        <v>28</v>
      </c>
      <c r="B35" s="10" t="s">
        <v>67</v>
      </c>
      <c r="C35" s="169">
        <v>7.1628</v>
      </c>
      <c r="D35" s="10">
        <v>47</v>
      </c>
      <c r="E35" s="42" t="s">
        <v>34</v>
      </c>
      <c r="F35" s="42">
        <v>8</v>
      </c>
      <c r="G35" s="42" t="s">
        <v>35</v>
      </c>
      <c r="H35" s="43">
        <v>18.288</v>
      </c>
      <c r="I35" s="43">
        <v>1.423416</v>
      </c>
      <c r="J35" s="10">
        <v>90</v>
      </c>
      <c r="K35" s="52" t="s">
        <v>36</v>
      </c>
      <c r="L35" s="42"/>
      <c r="M35" s="42"/>
      <c r="N35" s="42" t="s">
        <v>37</v>
      </c>
      <c r="O35" s="42"/>
      <c r="P35" s="42"/>
      <c r="Q35" s="42"/>
      <c r="R35" s="10"/>
      <c r="S35" s="72"/>
    </row>
    <row r="36" spans="1:19" ht="12.75">
      <c r="A36" s="31">
        <v>29</v>
      </c>
      <c r="B36" s="10" t="s">
        <v>68</v>
      </c>
      <c r="C36" s="169">
        <v>7.1628</v>
      </c>
      <c r="D36" s="10">
        <v>47</v>
      </c>
      <c r="E36" s="42" t="s">
        <v>34</v>
      </c>
      <c r="F36" s="42">
        <v>8</v>
      </c>
      <c r="G36" s="42" t="s">
        <v>35</v>
      </c>
      <c r="H36" s="43">
        <v>22.86</v>
      </c>
      <c r="I36" s="43">
        <v>1.423416</v>
      </c>
      <c r="J36" s="10">
        <v>90</v>
      </c>
      <c r="K36" s="52" t="s">
        <v>36</v>
      </c>
      <c r="L36" s="42"/>
      <c r="M36" s="42"/>
      <c r="N36" s="42" t="s">
        <v>37</v>
      </c>
      <c r="O36" s="42"/>
      <c r="P36" s="42"/>
      <c r="Q36" s="42"/>
      <c r="R36" s="10"/>
      <c r="S36" s="72"/>
    </row>
    <row r="37" spans="1:19" ht="12.75">
      <c r="A37" s="31">
        <v>30</v>
      </c>
      <c r="B37" s="10" t="s">
        <v>69</v>
      </c>
      <c r="C37" s="169">
        <v>4.876799999999999</v>
      </c>
      <c r="D37" s="10">
        <v>331</v>
      </c>
      <c r="E37" s="42" t="s">
        <v>34</v>
      </c>
      <c r="F37" s="42">
        <v>8</v>
      </c>
      <c r="G37" s="42" t="s">
        <v>35</v>
      </c>
      <c r="H37" s="43">
        <v>16.4592</v>
      </c>
      <c r="I37" s="43">
        <v>1.6764000000000001</v>
      </c>
      <c r="J37" s="10">
        <v>90</v>
      </c>
      <c r="K37" s="52" t="s">
        <v>36</v>
      </c>
      <c r="L37" s="42"/>
      <c r="M37" s="42"/>
      <c r="N37" s="42"/>
      <c r="O37" s="42"/>
      <c r="P37" s="42"/>
      <c r="Q37" s="42" t="s">
        <v>37</v>
      </c>
      <c r="R37" s="10">
        <v>180</v>
      </c>
      <c r="S37" s="72"/>
    </row>
    <row r="38" spans="1:19" ht="12.75">
      <c r="A38" s="31">
        <v>31</v>
      </c>
      <c r="B38" s="10" t="s">
        <v>70</v>
      </c>
      <c r="C38" s="169">
        <v>4.876799999999999</v>
      </c>
      <c r="D38" s="10">
        <v>331</v>
      </c>
      <c r="E38" s="42" t="s">
        <v>34</v>
      </c>
      <c r="F38" s="42">
        <v>8</v>
      </c>
      <c r="G38" s="42" t="s">
        <v>35</v>
      </c>
      <c r="H38" s="43">
        <v>18.288</v>
      </c>
      <c r="I38" s="43">
        <v>1.6764000000000001</v>
      </c>
      <c r="J38" s="10">
        <v>90</v>
      </c>
      <c r="K38" s="52" t="s">
        <v>36</v>
      </c>
      <c r="L38" s="42"/>
      <c r="M38" s="42"/>
      <c r="N38" s="42"/>
      <c r="O38" s="42"/>
      <c r="P38" s="42"/>
      <c r="Q38" s="42" t="s">
        <v>37</v>
      </c>
      <c r="R38" s="10">
        <v>180</v>
      </c>
      <c r="S38" s="72"/>
    </row>
    <row r="39" spans="1:19" ht="12.75">
      <c r="A39" s="31">
        <v>32</v>
      </c>
      <c r="B39" s="10" t="s">
        <v>71</v>
      </c>
      <c r="C39" s="169">
        <v>7.581899999999999</v>
      </c>
      <c r="D39" s="10">
        <v>313</v>
      </c>
      <c r="E39" s="42" t="s">
        <v>34</v>
      </c>
      <c r="F39" s="42">
        <v>8</v>
      </c>
      <c r="G39" s="42" t="s">
        <v>35</v>
      </c>
      <c r="H39" s="43">
        <v>31.0896</v>
      </c>
      <c r="I39" s="43">
        <v>1.8288000000000002</v>
      </c>
      <c r="J39" s="10">
        <v>90</v>
      </c>
      <c r="K39" s="52" t="s">
        <v>36</v>
      </c>
      <c r="L39" s="42"/>
      <c r="M39" s="42"/>
      <c r="N39" s="42" t="s">
        <v>37</v>
      </c>
      <c r="O39" s="42"/>
      <c r="P39" s="42"/>
      <c r="Q39" s="42"/>
      <c r="R39" s="10"/>
      <c r="S39" s="72">
        <v>0</v>
      </c>
    </row>
    <row r="40" spans="1:19" ht="12.75">
      <c r="A40" s="31">
        <v>33</v>
      </c>
      <c r="B40" s="10" t="s">
        <v>72</v>
      </c>
      <c r="C40" s="169">
        <v>7.581899999999999</v>
      </c>
      <c r="D40" s="10">
        <v>313</v>
      </c>
      <c r="E40" s="42" t="s">
        <v>34</v>
      </c>
      <c r="F40" s="42">
        <v>8</v>
      </c>
      <c r="G40" s="42" t="s">
        <v>35</v>
      </c>
      <c r="H40" s="43">
        <v>21.945600000000002</v>
      </c>
      <c r="I40" s="43">
        <v>1.8288000000000002</v>
      </c>
      <c r="J40" s="10">
        <v>90</v>
      </c>
      <c r="K40" s="52" t="s">
        <v>36</v>
      </c>
      <c r="L40" s="42"/>
      <c r="M40" s="42"/>
      <c r="N40" s="42"/>
      <c r="O40" s="42"/>
      <c r="P40" s="42" t="s">
        <v>37</v>
      </c>
      <c r="Q40" s="42"/>
      <c r="R40" s="10">
        <v>180</v>
      </c>
      <c r="S40" s="72">
        <v>180</v>
      </c>
    </row>
    <row r="41" spans="1:19" ht="12.75">
      <c r="A41" s="31">
        <v>34</v>
      </c>
      <c r="B41" s="10" t="s">
        <v>73</v>
      </c>
      <c r="C41" s="169">
        <v>3.4671</v>
      </c>
      <c r="D41" s="10">
        <v>316</v>
      </c>
      <c r="E41" s="42" t="s">
        <v>34</v>
      </c>
      <c r="F41" s="42">
        <v>8</v>
      </c>
      <c r="G41" s="42" t="s">
        <v>35</v>
      </c>
      <c r="H41" s="43">
        <v>16.154400000000003</v>
      </c>
      <c r="I41" s="43">
        <v>1.8288000000000002</v>
      </c>
      <c r="J41" s="10">
        <v>100</v>
      </c>
      <c r="K41" s="52" t="s">
        <v>36</v>
      </c>
      <c r="L41" s="42"/>
      <c r="M41" s="42"/>
      <c r="N41" s="42"/>
      <c r="O41" s="42"/>
      <c r="P41" s="42"/>
      <c r="Q41" s="42" t="s">
        <v>37</v>
      </c>
      <c r="R41" s="10"/>
      <c r="S41" s="72"/>
    </row>
    <row r="42" spans="1:19" ht="12.75">
      <c r="A42" s="31">
        <v>35</v>
      </c>
      <c r="B42" s="10" t="s">
        <v>74</v>
      </c>
      <c r="C42" s="169">
        <v>24.2316</v>
      </c>
      <c r="D42" s="10">
        <v>285</v>
      </c>
      <c r="E42" s="42" t="s">
        <v>34</v>
      </c>
      <c r="F42" s="42">
        <v>7</v>
      </c>
      <c r="G42" s="42" t="s">
        <v>44</v>
      </c>
      <c r="H42" s="43">
        <v>22.86</v>
      </c>
      <c r="I42" s="43">
        <v>1.728216</v>
      </c>
      <c r="J42" s="10">
        <v>90</v>
      </c>
      <c r="K42" s="52" t="s">
        <v>36</v>
      </c>
      <c r="L42" s="42"/>
      <c r="M42" s="42"/>
      <c r="N42" s="42" t="s">
        <v>37</v>
      </c>
      <c r="O42" s="42"/>
      <c r="P42" s="42"/>
      <c r="Q42" s="42"/>
      <c r="R42" s="10"/>
      <c r="S42" s="72"/>
    </row>
    <row r="43" spans="1:19" ht="12.75">
      <c r="A43" s="31">
        <v>36</v>
      </c>
      <c r="B43" s="10" t="s">
        <v>75</v>
      </c>
      <c r="C43" s="169">
        <v>20.269199999999998</v>
      </c>
      <c r="D43" s="10">
        <v>148</v>
      </c>
      <c r="E43" s="42" t="s">
        <v>34</v>
      </c>
      <c r="F43" s="42">
        <v>7</v>
      </c>
      <c r="G43" s="42" t="s">
        <v>44</v>
      </c>
      <c r="H43" s="43">
        <v>24.9936</v>
      </c>
      <c r="I43" s="43">
        <v>1.524</v>
      </c>
      <c r="J43" s="10">
        <v>90</v>
      </c>
      <c r="K43" s="52" t="s">
        <v>36</v>
      </c>
      <c r="L43" s="42"/>
      <c r="M43" s="42"/>
      <c r="N43" s="42"/>
      <c r="O43" s="42" t="s">
        <v>37</v>
      </c>
      <c r="P43" s="42"/>
      <c r="Q43" s="42"/>
      <c r="R43" s="10"/>
      <c r="S43" s="72">
        <v>0</v>
      </c>
    </row>
    <row r="44" spans="1:19" ht="12.75">
      <c r="A44" s="31">
        <v>37</v>
      </c>
      <c r="B44" s="10" t="s">
        <v>76</v>
      </c>
      <c r="C44" s="169">
        <v>9.677399999999999</v>
      </c>
      <c r="D44" s="10">
        <v>39</v>
      </c>
      <c r="E44" s="42" t="s">
        <v>34</v>
      </c>
      <c r="F44" s="42">
        <v>8</v>
      </c>
      <c r="G44" s="42" t="s">
        <v>35</v>
      </c>
      <c r="H44" s="43">
        <v>19.812</v>
      </c>
      <c r="I44" s="43">
        <v>1.3716000000000002</v>
      </c>
      <c r="J44" s="10">
        <v>90</v>
      </c>
      <c r="K44" s="52" t="s">
        <v>36</v>
      </c>
      <c r="L44" s="42"/>
      <c r="M44" s="42"/>
      <c r="N44" s="42"/>
      <c r="O44" s="42"/>
      <c r="P44" s="42" t="s">
        <v>37</v>
      </c>
      <c r="Q44" s="42"/>
      <c r="R44" s="10"/>
      <c r="S44" s="72"/>
    </row>
    <row r="45" spans="1:19" ht="12.75">
      <c r="A45" s="31">
        <v>38</v>
      </c>
      <c r="B45" s="10" t="s">
        <v>77</v>
      </c>
      <c r="C45" s="169">
        <v>9.677399999999999</v>
      </c>
      <c r="D45" s="10">
        <v>39</v>
      </c>
      <c r="E45" s="42" t="s">
        <v>34</v>
      </c>
      <c r="F45" s="42">
        <v>8</v>
      </c>
      <c r="G45" s="42" t="s">
        <v>35</v>
      </c>
      <c r="H45" s="43">
        <v>29.5656</v>
      </c>
      <c r="I45" s="43">
        <v>1.3716000000000002</v>
      </c>
      <c r="J45" s="10">
        <v>90</v>
      </c>
      <c r="K45" s="52" t="s">
        <v>36</v>
      </c>
      <c r="L45" s="42"/>
      <c r="M45" s="42"/>
      <c r="N45" s="42"/>
      <c r="O45" s="42"/>
      <c r="P45" s="42" t="s">
        <v>37</v>
      </c>
      <c r="Q45" s="42"/>
      <c r="R45" s="10"/>
      <c r="S45" s="72"/>
    </row>
    <row r="46" spans="1:19" ht="12.75">
      <c r="A46" s="31">
        <v>39</v>
      </c>
      <c r="B46" s="10" t="s">
        <v>78</v>
      </c>
      <c r="C46" s="169">
        <v>6.248399999999999</v>
      </c>
      <c r="D46" s="10">
        <v>6</v>
      </c>
      <c r="E46" s="42" t="s">
        <v>34</v>
      </c>
      <c r="F46" s="42">
        <v>8</v>
      </c>
      <c r="G46" s="42" t="s">
        <v>35</v>
      </c>
      <c r="H46" s="43">
        <v>18.288</v>
      </c>
      <c r="I46" s="43">
        <v>1.6764000000000001</v>
      </c>
      <c r="J46" s="10">
        <v>90</v>
      </c>
      <c r="K46" s="52" t="s">
        <v>36</v>
      </c>
      <c r="L46" s="42"/>
      <c r="M46" s="42"/>
      <c r="N46" s="42"/>
      <c r="O46" s="42"/>
      <c r="P46" s="42"/>
      <c r="Q46" s="42" t="s">
        <v>37</v>
      </c>
      <c r="R46" s="10"/>
      <c r="S46" s="72"/>
    </row>
    <row r="47" spans="1:19" ht="12.75">
      <c r="A47" s="31">
        <v>40</v>
      </c>
      <c r="B47" s="10" t="s">
        <v>79</v>
      </c>
      <c r="C47" s="169">
        <v>3.429</v>
      </c>
      <c r="D47" s="10">
        <v>186</v>
      </c>
      <c r="E47" s="42" t="s">
        <v>41</v>
      </c>
      <c r="F47" s="42">
        <v>8</v>
      </c>
      <c r="G47" s="42" t="s">
        <v>44</v>
      </c>
      <c r="H47" s="43">
        <v>15.24</v>
      </c>
      <c r="I47" s="43" t="s">
        <v>44</v>
      </c>
      <c r="J47" s="10">
        <v>90</v>
      </c>
      <c r="K47" s="52" t="s">
        <v>36</v>
      </c>
      <c r="L47" s="42"/>
      <c r="M47" s="42"/>
      <c r="N47" s="42"/>
      <c r="O47" s="42"/>
      <c r="P47" s="42"/>
      <c r="Q47" s="42" t="s">
        <v>37</v>
      </c>
      <c r="R47" s="10"/>
      <c r="S47" s="72">
        <v>0</v>
      </c>
    </row>
    <row r="48" spans="1:19" ht="12.75">
      <c r="A48" s="31">
        <v>41</v>
      </c>
      <c r="B48" s="10" t="s">
        <v>80</v>
      </c>
      <c r="C48" s="169">
        <v>10.210799999999999</v>
      </c>
      <c r="D48" s="10">
        <v>11</v>
      </c>
      <c r="E48" s="42" t="s">
        <v>41</v>
      </c>
      <c r="F48" s="42">
        <v>8</v>
      </c>
      <c r="G48" s="42" t="s">
        <v>44</v>
      </c>
      <c r="H48" s="43">
        <v>19.812</v>
      </c>
      <c r="I48" s="43" t="s">
        <v>44</v>
      </c>
      <c r="J48" s="10">
        <v>90</v>
      </c>
      <c r="K48" s="52" t="s">
        <v>36</v>
      </c>
      <c r="L48" s="42" t="s">
        <v>37</v>
      </c>
      <c r="M48" s="42"/>
      <c r="N48" s="42"/>
      <c r="O48" s="42"/>
      <c r="P48" s="42"/>
      <c r="Q48" s="42"/>
      <c r="R48" s="10"/>
      <c r="S48" s="72"/>
    </row>
    <row r="49" spans="1:19" ht="12.75">
      <c r="A49" s="31">
        <v>42</v>
      </c>
      <c r="B49" s="10" t="s">
        <v>81</v>
      </c>
      <c r="C49" s="169">
        <v>15.011399999999998</v>
      </c>
      <c r="D49" s="10">
        <v>120</v>
      </c>
      <c r="E49" s="42" t="s">
        <v>34</v>
      </c>
      <c r="F49" s="42">
        <v>7</v>
      </c>
      <c r="G49" s="42" t="s">
        <v>35</v>
      </c>
      <c r="H49" s="43">
        <v>12.192</v>
      </c>
      <c r="I49" s="43">
        <v>1.8288000000000002</v>
      </c>
      <c r="J49" s="10">
        <v>90</v>
      </c>
      <c r="K49" s="52" t="s">
        <v>36</v>
      </c>
      <c r="L49" s="42" t="s">
        <v>37</v>
      </c>
      <c r="M49" s="42"/>
      <c r="N49" s="42"/>
      <c r="O49" s="42"/>
      <c r="P49" s="42"/>
      <c r="Q49" s="42"/>
      <c r="R49" s="10"/>
      <c r="S49" s="72"/>
    </row>
    <row r="50" spans="1:19" ht="12.75">
      <c r="A50" s="31">
        <v>43</v>
      </c>
      <c r="B50" s="10" t="s">
        <v>82</v>
      </c>
      <c r="C50" s="169">
        <v>7.239</v>
      </c>
      <c r="D50" s="10">
        <v>330</v>
      </c>
      <c r="E50" s="42" t="s">
        <v>34</v>
      </c>
      <c r="F50" s="42">
        <v>8</v>
      </c>
      <c r="G50" s="42" t="s">
        <v>35</v>
      </c>
      <c r="H50" s="43">
        <v>18.288</v>
      </c>
      <c r="I50" s="43">
        <v>1.524</v>
      </c>
      <c r="J50" s="10">
        <v>90</v>
      </c>
      <c r="K50" s="52" t="s">
        <v>36</v>
      </c>
      <c r="L50" s="42"/>
      <c r="M50" s="42"/>
      <c r="N50" s="42"/>
      <c r="O50" s="42"/>
      <c r="P50" s="42"/>
      <c r="Q50" s="42" t="s">
        <v>37</v>
      </c>
      <c r="R50" s="10">
        <v>180</v>
      </c>
      <c r="S50" s="72"/>
    </row>
    <row r="51" spans="1:19" ht="12.75">
      <c r="A51" s="31">
        <v>44</v>
      </c>
      <c r="B51" s="10" t="s">
        <v>83</v>
      </c>
      <c r="C51" s="169">
        <v>7.239</v>
      </c>
      <c r="D51" s="10">
        <v>330</v>
      </c>
      <c r="E51" s="42" t="s">
        <v>34</v>
      </c>
      <c r="F51" s="42">
        <v>8</v>
      </c>
      <c r="G51" s="42" t="s">
        <v>35</v>
      </c>
      <c r="H51" s="43">
        <v>18.288</v>
      </c>
      <c r="I51" s="43">
        <v>1.524</v>
      </c>
      <c r="J51" s="10">
        <v>90</v>
      </c>
      <c r="K51" s="52" t="s">
        <v>36</v>
      </c>
      <c r="L51" s="42"/>
      <c r="M51" s="42"/>
      <c r="N51" s="42"/>
      <c r="O51" s="42"/>
      <c r="P51" s="42" t="s">
        <v>37</v>
      </c>
      <c r="Q51" s="42"/>
      <c r="R51" s="10">
        <v>180</v>
      </c>
      <c r="S51" s="72"/>
    </row>
    <row r="52" spans="1:19" ht="12.75">
      <c r="A52" s="31">
        <v>45</v>
      </c>
      <c r="B52" s="10" t="s">
        <v>84</v>
      </c>
      <c r="C52" s="169">
        <v>7.239</v>
      </c>
      <c r="D52" s="10">
        <v>330</v>
      </c>
      <c r="E52" s="42" t="s">
        <v>34</v>
      </c>
      <c r="F52" s="42">
        <v>8</v>
      </c>
      <c r="G52" s="42" t="s">
        <v>35</v>
      </c>
      <c r="H52" s="43">
        <v>3.048</v>
      </c>
      <c r="I52" s="43">
        <v>1.2192</v>
      </c>
      <c r="J52" s="10">
        <v>90</v>
      </c>
      <c r="K52" s="52" t="s">
        <v>36</v>
      </c>
      <c r="L52" s="42"/>
      <c r="M52" s="42" t="s">
        <v>37</v>
      </c>
      <c r="N52" s="42"/>
      <c r="O52" s="42"/>
      <c r="P52" s="42"/>
      <c r="Q52" s="42"/>
      <c r="R52" s="10"/>
      <c r="S52" s="72"/>
    </row>
    <row r="53" spans="1:19" ht="12.75">
      <c r="A53" s="31">
        <v>46</v>
      </c>
      <c r="B53" s="10" t="s">
        <v>85</v>
      </c>
      <c r="C53" s="169">
        <v>5.4102</v>
      </c>
      <c r="D53" s="10">
        <v>337</v>
      </c>
      <c r="E53" s="42" t="s">
        <v>34</v>
      </c>
      <c r="F53" s="42">
        <v>7</v>
      </c>
      <c r="G53" s="42" t="s">
        <v>35</v>
      </c>
      <c r="H53" s="43">
        <v>26.5176</v>
      </c>
      <c r="I53" s="43">
        <v>1.8288000000000002</v>
      </c>
      <c r="J53" s="10">
        <v>90</v>
      </c>
      <c r="K53" s="52" t="s">
        <v>36</v>
      </c>
      <c r="L53" s="42"/>
      <c r="M53" s="42"/>
      <c r="N53" s="42" t="s">
        <v>37</v>
      </c>
      <c r="O53" s="42"/>
      <c r="P53" s="42"/>
      <c r="Q53" s="42"/>
      <c r="R53" s="10"/>
      <c r="S53" s="72"/>
    </row>
    <row r="54" spans="1:19" ht="12.75">
      <c r="A54" s="31">
        <v>47</v>
      </c>
      <c r="B54" s="10" t="s">
        <v>86</v>
      </c>
      <c r="C54" s="169">
        <v>6.172199999999999</v>
      </c>
      <c r="D54" s="10">
        <v>264</v>
      </c>
      <c r="E54" s="42" t="s">
        <v>34</v>
      </c>
      <c r="F54" s="42">
        <v>8</v>
      </c>
      <c r="G54" s="42" t="s">
        <v>35</v>
      </c>
      <c r="H54" s="43">
        <v>16.764</v>
      </c>
      <c r="I54" s="43">
        <v>1.8288000000000002</v>
      </c>
      <c r="J54" s="10">
        <v>85</v>
      </c>
      <c r="K54" s="52" t="s">
        <v>36</v>
      </c>
      <c r="L54" s="42"/>
      <c r="M54" s="42"/>
      <c r="N54" s="42"/>
      <c r="O54" s="42"/>
      <c r="P54" s="42" t="s">
        <v>37</v>
      </c>
      <c r="Q54" s="42"/>
      <c r="R54" s="10">
        <v>80</v>
      </c>
      <c r="S54" s="72"/>
    </row>
    <row r="55" spans="1:19" ht="12.75">
      <c r="A55" s="31">
        <v>48</v>
      </c>
      <c r="B55" s="10" t="s">
        <v>87</v>
      </c>
      <c r="C55" s="169">
        <v>3.3146999999999998</v>
      </c>
      <c r="D55" s="10">
        <v>134</v>
      </c>
      <c r="E55" s="42" t="s">
        <v>34</v>
      </c>
      <c r="F55" s="42">
        <v>8</v>
      </c>
      <c r="G55" s="42" t="s">
        <v>35</v>
      </c>
      <c r="H55" s="43">
        <v>15.8496</v>
      </c>
      <c r="I55" s="43">
        <v>1.524</v>
      </c>
      <c r="J55" s="10">
        <v>90</v>
      </c>
      <c r="K55" s="52" t="s">
        <v>36</v>
      </c>
      <c r="L55" s="42"/>
      <c r="M55" s="42"/>
      <c r="N55" s="42"/>
      <c r="O55" s="42"/>
      <c r="P55" s="42"/>
      <c r="Q55" s="42" t="s">
        <v>37</v>
      </c>
      <c r="R55" s="10">
        <v>0</v>
      </c>
      <c r="S55" s="72"/>
    </row>
    <row r="56" spans="1:19" ht="12.75">
      <c r="A56" s="31">
        <v>49</v>
      </c>
      <c r="B56" s="10" t="s">
        <v>88</v>
      </c>
      <c r="C56" s="169">
        <v>5.3721</v>
      </c>
      <c r="D56" s="10">
        <v>208</v>
      </c>
      <c r="E56" s="42" t="s">
        <v>34</v>
      </c>
      <c r="F56" s="42">
        <v>7</v>
      </c>
      <c r="G56" s="42" t="s">
        <v>47</v>
      </c>
      <c r="H56" s="43">
        <v>25.2984</v>
      </c>
      <c r="I56" s="43">
        <v>1.8288000000000002</v>
      </c>
      <c r="J56" s="10">
        <v>90</v>
      </c>
      <c r="K56" s="40" t="s">
        <v>36</v>
      </c>
      <c r="L56" s="42"/>
      <c r="M56" s="42"/>
      <c r="N56" s="42"/>
      <c r="O56" s="42" t="s">
        <v>37</v>
      </c>
      <c r="P56" s="42"/>
      <c r="Q56" s="42"/>
      <c r="R56" s="10"/>
      <c r="S56" s="72">
        <v>0</v>
      </c>
    </row>
    <row r="57" spans="1:19" ht="12.75">
      <c r="A57" s="31">
        <v>50</v>
      </c>
      <c r="B57" s="10" t="s">
        <v>89</v>
      </c>
      <c r="C57" s="169">
        <v>5.6388</v>
      </c>
      <c r="D57" s="10">
        <v>56</v>
      </c>
      <c r="E57" s="42" t="s">
        <v>34</v>
      </c>
      <c r="F57" s="42">
        <v>8</v>
      </c>
      <c r="G57" s="42" t="s">
        <v>35</v>
      </c>
      <c r="H57" s="43">
        <v>21.336000000000002</v>
      </c>
      <c r="I57" s="43">
        <v>1.524</v>
      </c>
      <c r="J57" s="10">
        <v>90</v>
      </c>
      <c r="K57" s="52" t="s">
        <v>36</v>
      </c>
      <c r="L57" s="42"/>
      <c r="M57" s="42"/>
      <c r="N57" s="42"/>
      <c r="O57" s="42"/>
      <c r="P57" s="42"/>
      <c r="Q57" s="42" t="s">
        <v>37</v>
      </c>
      <c r="R57" s="10"/>
      <c r="S57" s="72"/>
    </row>
    <row r="58" spans="1:19" ht="12.75">
      <c r="A58" s="31">
        <v>51</v>
      </c>
      <c r="B58" s="10" t="s">
        <v>90</v>
      </c>
      <c r="C58" s="169">
        <v>5.4864</v>
      </c>
      <c r="D58" s="10">
        <v>8</v>
      </c>
      <c r="E58" s="42" t="s">
        <v>34</v>
      </c>
      <c r="F58" s="42">
        <v>7</v>
      </c>
      <c r="G58" s="42" t="s">
        <v>35</v>
      </c>
      <c r="H58" s="43">
        <v>17.6784</v>
      </c>
      <c r="I58" s="43">
        <v>2.286</v>
      </c>
      <c r="J58" s="10">
        <v>90</v>
      </c>
      <c r="K58" s="52" t="s">
        <v>36</v>
      </c>
      <c r="L58" s="42"/>
      <c r="M58" s="42"/>
      <c r="N58" s="42" t="s">
        <v>37</v>
      </c>
      <c r="O58" s="42"/>
      <c r="P58" s="42"/>
      <c r="Q58" s="42"/>
      <c r="R58" s="10"/>
      <c r="S58" s="72"/>
    </row>
    <row r="59" spans="1:19" ht="12.75">
      <c r="A59" s="31">
        <v>52</v>
      </c>
      <c r="B59" s="10" t="s">
        <v>91</v>
      </c>
      <c r="C59" s="169">
        <v>5.4864</v>
      </c>
      <c r="D59" s="10">
        <v>333</v>
      </c>
      <c r="E59" s="42" t="s">
        <v>34</v>
      </c>
      <c r="F59" s="42">
        <v>8</v>
      </c>
      <c r="G59" s="42" t="s">
        <v>44</v>
      </c>
      <c r="H59" s="43">
        <v>15.8496</v>
      </c>
      <c r="I59" s="43">
        <v>1.8288000000000002</v>
      </c>
      <c r="J59" s="10">
        <v>90</v>
      </c>
      <c r="K59" s="52" t="s">
        <v>36</v>
      </c>
      <c r="L59" s="42"/>
      <c r="M59" s="42"/>
      <c r="N59" s="42"/>
      <c r="O59" s="42" t="s">
        <v>37</v>
      </c>
      <c r="P59" s="42"/>
      <c r="Q59" s="42"/>
      <c r="R59" s="10"/>
      <c r="S59" s="72">
        <v>180</v>
      </c>
    </row>
    <row r="60" spans="1:19" ht="12.75">
      <c r="A60" s="31">
        <v>53</v>
      </c>
      <c r="B60" s="10" t="s">
        <v>92</v>
      </c>
      <c r="C60" s="169">
        <v>4.4958</v>
      </c>
      <c r="D60" s="10">
        <v>344</v>
      </c>
      <c r="E60" s="42" t="s">
        <v>34</v>
      </c>
      <c r="F60" s="42">
        <v>8</v>
      </c>
      <c r="G60" s="42" t="s">
        <v>35</v>
      </c>
      <c r="H60" s="43">
        <v>48.768</v>
      </c>
      <c r="I60" s="43">
        <v>1.8288000000000002</v>
      </c>
      <c r="J60" s="10">
        <v>90</v>
      </c>
      <c r="K60" s="52" t="s">
        <v>36</v>
      </c>
      <c r="L60" s="42"/>
      <c r="M60" s="42"/>
      <c r="N60" s="42"/>
      <c r="O60" s="42"/>
      <c r="P60" s="42" t="s">
        <v>37</v>
      </c>
      <c r="Q60" s="42"/>
      <c r="R60" s="10">
        <v>180</v>
      </c>
      <c r="S60" s="72">
        <v>180</v>
      </c>
    </row>
    <row r="61" spans="1:19" ht="12.75">
      <c r="A61" s="31">
        <v>54</v>
      </c>
      <c r="B61" s="10" t="s">
        <v>93</v>
      </c>
      <c r="C61" s="169">
        <v>4.4958</v>
      </c>
      <c r="D61" s="10">
        <v>344</v>
      </c>
      <c r="E61" s="42" t="s">
        <v>34</v>
      </c>
      <c r="F61" s="42">
        <v>8</v>
      </c>
      <c r="G61" s="42" t="s">
        <v>35</v>
      </c>
      <c r="H61" s="43">
        <v>3.048</v>
      </c>
      <c r="I61" s="43">
        <v>1.8288000000000002</v>
      </c>
      <c r="J61" s="10">
        <v>90</v>
      </c>
      <c r="K61" s="52" t="s">
        <v>36</v>
      </c>
      <c r="L61" s="42"/>
      <c r="M61" s="42" t="s">
        <v>37</v>
      </c>
      <c r="N61" s="42"/>
      <c r="O61" s="42"/>
      <c r="P61" s="42"/>
      <c r="Q61" s="42"/>
      <c r="R61" s="10"/>
      <c r="S61" s="72"/>
    </row>
    <row r="62" spans="1:19" ht="12.75">
      <c r="A62" s="31">
        <v>55</v>
      </c>
      <c r="B62" s="10" t="s">
        <v>94</v>
      </c>
      <c r="C62" s="169">
        <v>4.4958</v>
      </c>
      <c r="D62" s="10">
        <v>344</v>
      </c>
      <c r="E62" s="42" t="s">
        <v>34</v>
      </c>
      <c r="F62" s="42">
        <v>8</v>
      </c>
      <c r="G62" s="42" t="s">
        <v>35</v>
      </c>
      <c r="H62" s="43">
        <v>9.144</v>
      </c>
      <c r="I62" s="43">
        <v>1.8288000000000002</v>
      </c>
      <c r="J62" s="10">
        <v>100</v>
      </c>
      <c r="K62" s="52" t="s">
        <v>36</v>
      </c>
      <c r="L62" s="42"/>
      <c r="M62" s="42"/>
      <c r="N62" s="42"/>
      <c r="O62" s="42"/>
      <c r="P62" s="42" t="s">
        <v>37</v>
      </c>
      <c r="Q62" s="42"/>
      <c r="R62" s="10">
        <v>10</v>
      </c>
      <c r="S62" s="72"/>
    </row>
    <row r="63" spans="1:19" ht="12.75">
      <c r="A63" s="31">
        <v>56</v>
      </c>
      <c r="B63" s="10" t="s">
        <v>95</v>
      </c>
      <c r="C63" s="169">
        <v>4.4958</v>
      </c>
      <c r="D63" s="10">
        <v>344</v>
      </c>
      <c r="E63" s="42" t="s">
        <v>34</v>
      </c>
      <c r="F63" s="42">
        <v>8</v>
      </c>
      <c r="G63" s="42" t="s">
        <v>35</v>
      </c>
      <c r="H63" s="43">
        <v>15.24</v>
      </c>
      <c r="I63" s="43">
        <v>1.8288000000000002</v>
      </c>
      <c r="J63" s="10">
        <v>90</v>
      </c>
      <c r="K63" s="52" t="s">
        <v>36</v>
      </c>
      <c r="L63" s="42"/>
      <c r="M63" s="42"/>
      <c r="N63" s="42"/>
      <c r="O63" s="42"/>
      <c r="P63" s="42" t="s">
        <v>37</v>
      </c>
      <c r="Q63" s="42"/>
      <c r="R63" s="10">
        <v>0</v>
      </c>
      <c r="S63" s="72"/>
    </row>
    <row r="64" spans="1:19" ht="12.75">
      <c r="A64" s="31">
        <v>57</v>
      </c>
      <c r="B64" s="10" t="s">
        <v>96</v>
      </c>
      <c r="C64" s="169">
        <v>5.5245</v>
      </c>
      <c r="D64" s="10">
        <v>229</v>
      </c>
      <c r="E64" s="42" t="s">
        <v>34</v>
      </c>
      <c r="F64" s="42">
        <v>8</v>
      </c>
      <c r="G64" s="42" t="s">
        <v>44</v>
      </c>
      <c r="H64" s="43">
        <v>16.764</v>
      </c>
      <c r="I64" s="43">
        <v>1.8288000000000002</v>
      </c>
      <c r="J64" s="10">
        <v>90</v>
      </c>
      <c r="K64" s="52" t="s">
        <v>36</v>
      </c>
      <c r="L64" s="42"/>
      <c r="M64" s="42"/>
      <c r="N64" s="42" t="s">
        <v>37</v>
      </c>
      <c r="O64" s="42"/>
      <c r="P64" s="42"/>
      <c r="Q64" s="42"/>
      <c r="R64" s="10"/>
      <c r="S64" s="72"/>
    </row>
    <row r="65" spans="1:19" ht="12.75">
      <c r="A65" s="31">
        <v>58</v>
      </c>
      <c r="B65" s="10" t="s">
        <v>97</v>
      </c>
      <c r="C65" s="169">
        <v>23.3172</v>
      </c>
      <c r="D65" s="10">
        <v>141</v>
      </c>
      <c r="E65" s="42" t="s">
        <v>34</v>
      </c>
      <c r="F65" s="42">
        <v>8</v>
      </c>
      <c r="G65" s="42" t="s">
        <v>35</v>
      </c>
      <c r="H65" s="43">
        <v>38.1</v>
      </c>
      <c r="I65" s="43">
        <v>1.8288000000000002</v>
      </c>
      <c r="J65" s="10">
        <v>90</v>
      </c>
      <c r="K65" s="52" t="s">
        <v>36</v>
      </c>
      <c r="L65" s="42" t="s">
        <v>37</v>
      </c>
      <c r="M65" s="42"/>
      <c r="N65" s="42"/>
      <c r="O65" s="42"/>
      <c r="P65" s="42"/>
      <c r="Q65" s="42"/>
      <c r="R65" s="10"/>
      <c r="S65" s="72"/>
    </row>
    <row r="66" spans="1:19" ht="12.75">
      <c r="A66" s="31">
        <v>59</v>
      </c>
      <c r="B66" s="10" t="s">
        <v>98</v>
      </c>
      <c r="C66" s="169">
        <v>23.5077</v>
      </c>
      <c r="D66" s="10">
        <v>143</v>
      </c>
      <c r="E66" s="42" t="s">
        <v>34</v>
      </c>
      <c r="F66" s="42">
        <v>7</v>
      </c>
      <c r="G66" s="42" t="s">
        <v>44</v>
      </c>
      <c r="H66" s="43">
        <v>13.716000000000001</v>
      </c>
      <c r="I66" s="43">
        <v>1.8288000000000002</v>
      </c>
      <c r="J66" s="10">
        <v>90</v>
      </c>
      <c r="K66" s="52" t="s">
        <v>36</v>
      </c>
      <c r="L66" s="42" t="s">
        <v>37</v>
      </c>
      <c r="M66" s="42"/>
      <c r="N66" s="42"/>
      <c r="O66" s="42"/>
      <c r="P66" s="42"/>
      <c r="Q66" s="42"/>
      <c r="R66" s="10"/>
      <c r="S66" s="72"/>
    </row>
    <row r="67" spans="1:19" ht="12.75">
      <c r="A67" s="31">
        <v>60</v>
      </c>
      <c r="B67" s="10" t="s">
        <v>99</v>
      </c>
      <c r="C67" s="169">
        <v>2.6289</v>
      </c>
      <c r="D67" s="10">
        <v>218</v>
      </c>
      <c r="E67" s="42" t="s">
        <v>34</v>
      </c>
      <c r="F67" s="42">
        <v>8</v>
      </c>
      <c r="G67" s="42" t="s">
        <v>47</v>
      </c>
      <c r="H67" s="43">
        <v>16.4592</v>
      </c>
      <c r="I67" s="43">
        <v>1.8288000000000002</v>
      </c>
      <c r="J67" s="10">
        <v>90</v>
      </c>
      <c r="K67" s="40" t="s">
        <v>36</v>
      </c>
      <c r="L67" s="42"/>
      <c r="M67" s="42" t="s">
        <v>37</v>
      </c>
      <c r="N67" s="42"/>
      <c r="O67" s="42"/>
      <c r="P67" s="42"/>
      <c r="Q67" s="42"/>
      <c r="R67" s="10"/>
      <c r="S67" s="72"/>
    </row>
    <row r="68" spans="1:19" ht="12.75">
      <c r="A68" s="31">
        <v>61</v>
      </c>
      <c r="B68" s="10" t="s">
        <v>100</v>
      </c>
      <c r="C68" s="169">
        <v>2.6289</v>
      </c>
      <c r="D68" s="10">
        <v>218</v>
      </c>
      <c r="E68" s="42" t="s">
        <v>34</v>
      </c>
      <c r="F68" s="42">
        <v>8</v>
      </c>
      <c r="G68" s="42" t="s">
        <v>47</v>
      </c>
      <c r="H68" s="43">
        <v>1.524</v>
      </c>
      <c r="I68" s="43">
        <v>1.8288000000000002</v>
      </c>
      <c r="J68" s="10">
        <v>90</v>
      </c>
      <c r="K68" s="40" t="s">
        <v>36</v>
      </c>
      <c r="L68" s="42"/>
      <c r="M68" s="42" t="s">
        <v>37</v>
      </c>
      <c r="N68" s="42"/>
      <c r="O68" s="42"/>
      <c r="P68" s="42"/>
      <c r="Q68" s="42"/>
      <c r="R68" s="10"/>
      <c r="S68" s="72"/>
    </row>
    <row r="69" spans="1:19" ht="12.75">
      <c r="A69" s="31">
        <v>62</v>
      </c>
      <c r="B69" s="10" t="s">
        <v>101</v>
      </c>
      <c r="C69" s="169">
        <v>10.5918</v>
      </c>
      <c r="D69" s="10">
        <v>115</v>
      </c>
      <c r="E69" s="42" t="s">
        <v>34</v>
      </c>
      <c r="F69" s="42">
        <v>8</v>
      </c>
      <c r="G69" s="42" t="s">
        <v>35</v>
      </c>
      <c r="H69" s="43">
        <v>19.812</v>
      </c>
      <c r="I69" s="43">
        <v>1.524</v>
      </c>
      <c r="J69" s="10">
        <v>90</v>
      </c>
      <c r="K69" s="52" t="s">
        <v>36</v>
      </c>
      <c r="L69" s="42"/>
      <c r="M69" s="42"/>
      <c r="N69" s="42"/>
      <c r="O69" s="42"/>
      <c r="P69" s="42"/>
      <c r="Q69" s="42" t="s">
        <v>37</v>
      </c>
      <c r="R69" s="10">
        <v>180</v>
      </c>
      <c r="S69" s="72"/>
    </row>
    <row r="70" spans="1:19" ht="12.75">
      <c r="A70" s="31">
        <v>63</v>
      </c>
      <c r="B70" s="10" t="s">
        <v>102</v>
      </c>
      <c r="C70" s="169">
        <v>16.5735</v>
      </c>
      <c r="D70" s="10">
        <v>39</v>
      </c>
      <c r="E70" s="42" t="s">
        <v>34</v>
      </c>
      <c r="F70" s="42">
        <v>7</v>
      </c>
      <c r="G70" s="42" t="s">
        <v>35</v>
      </c>
      <c r="H70" s="43">
        <v>14.020800000000001</v>
      </c>
      <c r="I70" s="43">
        <v>1.8288000000000002</v>
      </c>
      <c r="J70" s="10">
        <v>90</v>
      </c>
      <c r="K70" s="52" t="s">
        <v>36</v>
      </c>
      <c r="L70" s="42"/>
      <c r="M70" s="42"/>
      <c r="N70" s="42"/>
      <c r="O70" s="42"/>
      <c r="P70" s="42"/>
      <c r="Q70" s="42" t="s">
        <v>37</v>
      </c>
      <c r="R70" s="10"/>
      <c r="S70" s="72"/>
    </row>
    <row r="71" spans="1:19" ht="12.75">
      <c r="A71" s="31">
        <v>64</v>
      </c>
      <c r="B71" s="10" t="s">
        <v>103</v>
      </c>
      <c r="C71" s="169">
        <v>10.9728</v>
      </c>
      <c r="D71" s="10">
        <v>18</v>
      </c>
      <c r="E71" s="42" t="s">
        <v>41</v>
      </c>
      <c r="F71" s="42">
        <v>8</v>
      </c>
      <c r="G71" s="42" t="s">
        <v>35</v>
      </c>
      <c r="H71" s="43">
        <v>22.86</v>
      </c>
      <c r="I71" s="43">
        <v>0.3048</v>
      </c>
      <c r="J71" s="10">
        <v>90</v>
      </c>
      <c r="K71" s="52" t="s">
        <v>36</v>
      </c>
      <c r="L71" s="42"/>
      <c r="M71" s="42" t="s">
        <v>37</v>
      </c>
      <c r="N71" s="42"/>
      <c r="O71" s="42"/>
      <c r="P71" s="42"/>
      <c r="Q71" s="42"/>
      <c r="R71" s="10"/>
      <c r="S71" s="72"/>
    </row>
    <row r="72" spans="1:19" ht="12.75">
      <c r="A72" s="31">
        <v>65</v>
      </c>
      <c r="B72" s="10" t="s">
        <v>104</v>
      </c>
      <c r="C72" s="169">
        <v>2.5526999999999997</v>
      </c>
      <c r="D72" s="10">
        <v>63</v>
      </c>
      <c r="E72" s="42" t="s">
        <v>34</v>
      </c>
      <c r="F72" s="42">
        <v>8</v>
      </c>
      <c r="G72" s="42" t="s">
        <v>44</v>
      </c>
      <c r="H72" s="43">
        <v>18.288</v>
      </c>
      <c r="I72" s="43">
        <v>1.8288000000000002</v>
      </c>
      <c r="J72" s="10">
        <v>90</v>
      </c>
      <c r="K72" s="52" t="s">
        <v>36</v>
      </c>
      <c r="L72" s="42"/>
      <c r="M72" s="42"/>
      <c r="N72" s="42"/>
      <c r="O72" s="42" t="s">
        <v>37</v>
      </c>
      <c r="P72" s="42"/>
      <c r="Q72" s="42"/>
      <c r="R72" s="10"/>
      <c r="S72" s="72">
        <v>0</v>
      </c>
    </row>
    <row r="73" spans="1:19" ht="12.75">
      <c r="A73" s="31">
        <v>66</v>
      </c>
      <c r="B73" s="10" t="s">
        <v>105</v>
      </c>
      <c r="C73" s="169">
        <v>8.6106</v>
      </c>
      <c r="D73" s="10">
        <v>22</v>
      </c>
      <c r="E73" s="42" t="s">
        <v>34</v>
      </c>
      <c r="F73" s="42">
        <v>8</v>
      </c>
      <c r="G73" s="42" t="s">
        <v>35</v>
      </c>
      <c r="H73" s="43">
        <v>28.346400000000003</v>
      </c>
      <c r="I73" s="43">
        <v>1.524</v>
      </c>
      <c r="J73" s="10">
        <v>90</v>
      </c>
      <c r="K73" s="52" t="s">
        <v>36</v>
      </c>
      <c r="L73" s="42"/>
      <c r="M73" s="42"/>
      <c r="N73" s="42"/>
      <c r="O73" s="42"/>
      <c r="P73" s="42" t="s">
        <v>37</v>
      </c>
      <c r="Q73" s="42"/>
      <c r="R73" s="10"/>
      <c r="S73" s="72"/>
    </row>
    <row r="74" spans="1:19" ht="12.75">
      <c r="A74" s="31">
        <v>67</v>
      </c>
      <c r="B74" s="10" t="s">
        <v>106</v>
      </c>
      <c r="C74" s="169">
        <v>8.6106</v>
      </c>
      <c r="D74" s="10">
        <v>22</v>
      </c>
      <c r="E74" s="42" t="s">
        <v>34</v>
      </c>
      <c r="F74" s="42">
        <v>8</v>
      </c>
      <c r="G74" s="42" t="s">
        <v>35</v>
      </c>
      <c r="H74" s="43">
        <v>12.192</v>
      </c>
      <c r="I74" s="43">
        <v>1.524</v>
      </c>
      <c r="J74" s="10">
        <v>90</v>
      </c>
      <c r="K74" s="52" t="s">
        <v>36</v>
      </c>
      <c r="L74" s="42"/>
      <c r="M74" s="42"/>
      <c r="N74" s="42"/>
      <c r="O74" s="42"/>
      <c r="P74" s="42" t="s">
        <v>37</v>
      </c>
      <c r="Q74" s="42"/>
      <c r="R74" s="10"/>
      <c r="S74" s="72"/>
    </row>
    <row r="75" spans="1:19" ht="12.75">
      <c r="A75" s="31">
        <v>68</v>
      </c>
      <c r="B75" s="10" t="s">
        <v>107</v>
      </c>
      <c r="C75" s="169">
        <v>19.659599999999998</v>
      </c>
      <c r="D75" s="10">
        <v>136</v>
      </c>
      <c r="E75" s="42" t="s">
        <v>34</v>
      </c>
      <c r="F75" s="42">
        <v>7</v>
      </c>
      <c r="G75" s="42" t="s">
        <v>44</v>
      </c>
      <c r="H75" s="43">
        <v>30.48</v>
      </c>
      <c r="I75" s="43">
        <v>1.8288000000000002</v>
      </c>
      <c r="J75" s="10">
        <v>90</v>
      </c>
      <c r="K75" s="52" t="s">
        <v>36</v>
      </c>
      <c r="L75" s="42"/>
      <c r="M75" s="42" t="s">
        <v>37</v>
      </c>
      <c r="N75" s="42"/>
      <c r="O75" s="42"/>
      <c r="P75" s="42"/>
      <c r="Q75" s="42"/>
      <c r="R75" s="10"/>
      <c r="S75" s="72"/>
    </row>
    <row r="76" spans="1:19" ht="12.75">
      <c r="A76" s="31">
        <v>69</v>
      </c>
      <c r="B76" s="10" t="s">
        <v>108</v>
      </c>
      <c r="C76" s="169">
        <v>2.8194</v>
      </c>
      <c r="D76" s="10">
        <v>336</v>
      </c>
      <c r="E76" s="42" t="s">
        <v>34</v>
      </c>
      <c r="F76" s="42">
        <v>9</v>
      </c>
      <c r="G76" s="42" t="s">
        <v>44</v>
      </c>
      <c r="H76" s="43">
        <v>0</v>
      </c>
      <c r="I76" s="43">
        <v>1.2192</v>
      </c>
      <c r="J76" s="10">
        <v>90</v>
      </c>
      <c r="K76" s="52" t="s">
        <v>36</v>
      </c>
      <c r="L76" s="42"/>
      <c r="M76" s="42"/>
      <c r="N76" s="42"/>
      <c r="O76" s="42"/>
      <c r="P76" s="42" t="s">
        <v>37</v>
      </c>
      <c r="Q76" s="42"/>
      <c r="R76" s="10"/>
      <c r="S76" s="72"/>
    </row>
    <row r="77" spans="1:19" ht="12.75">
      <c r="A77" s="31">
        <v>70</v>
      </c>
      <c r="B77" s="10" t="s">
        <v>109</v>
      </c>
      <c r="C77" s="169">
        <v>11.811</v>
      </c>
      <c r="D77" s="10">
        <v>49</v>
      </c>
      <c r="E77" s="42" t="s">
        <v>34</v>
      </c>
      <c r="F77" s="42">
        <v>8</v>
      </c>
      <c r="G77" s="42" t="s">
        <v>44</v>
      </c>
      <c r="H77" s="43">
        <v>30.48</v>
      </c>
      <c r="I77" s="43">
        <v>1.6764000000000001</v>
      </c>
      <c r="J77" s="10">
        <v>90</v>
      </c>
      <c r="K77" s="52" t="s">
        <v>36</v>
      </c>
      <c r="L77" s="42" t="s">
        <v>37</v>
      </c>
      <c r="M77" s="42"/>
      <c r="N77" s="42"/>
      <c r="O77" s="42"/>
      <c r="P77" s="42"/>
      <c r="Q77" s="42"/>
      <c r="R77" s="10"/>
      <c r="S77" s="72"/>
    </row>
    <row r="78" spans="1:19" ht="12.75">
      <c r="A78" s="31">
        <v>71</v>
      </c>
      <c r="B78" s="10" t="s">
        <v>110</v>
      </c>
      <c r="C78" s="169">
        <v>11.811</v>
      </c>
      <c r="D78" s="10">
        <v>49</v>
      </c>
      <c r="E78" s="42" t="s">
        <v>34</v>
      </c>
      <c r="F78" s="42">
        <v>8</v>
      </c>
      <c r="G78" s="42" t="s">
        <v>44</v>
      </c>
      <c r="H78" s="43">
        <v>3.048</v>
      </c>
      <c r="I78" s="43">
        <v>1.524</v>
      </c>
      <c r="J78" s="10">
        <v>90</v>
      </c>
      <c r="K78" s="52" t="s">
        <v>36</v>
      </c>
      <c r="L78" s="42" t="s">
        <v>37</v>
      </c>
      <c r="M78" s="42"/>
      <c r="N78" s="42"/>
      <c r="O78" s="42"/>
      <c r="P78" s="42"/>
      <c r="Q78" s="42"/>
      <c r="R78" s="10"/>
      <c r="S78" s="72"/>
    </row>
    <row r="79" spans="1:19" ht="12.75">
      <c r="A79" s="31">
        <v>72</v>
      </c>
      <c r="B79" s="10" t="s">
        <v>111</v>
      </c>
      <c r="C79" s="169">
        <v>10.134599999999999</v>
      </c>
      <c r="D79" s="10">
        <v>14</v>
      </c>
      <c r="E79" s="42" t="s">
        <v>41</v>
      </c>
      <c r="F79" s="42">
        <v>8</v>
      </c>
      <c r="G79" s="42" t="s">
        <v>44</v>
      </c>
      <c r="H79" s="43">
        <v>25.2984</v>
      </c>
      <c r="I79" s="43">
        <v>1.6764000000000001</v>
      </c>
      <c r="J79" s="10">
        <v>90</v>
      </c>
      <c r="K79" s="52" t="s">
        <v>36</v>
      </c>
      <c r="L79" s="42"/>
      <c r="M79" s="42"/>
      <c r="N79" s="42"/>
      <c r="O79" s="42" t="s">
        <v>37</v>
      </c>
      <c r="P79" s="42"/>
      <c r="Q79" s="42"/>
      <c r="R79" s="10"/>
      <c r="S79" s="72"/>
    </row>
    <row r="80" spans="1:19" ht="12.75">
      <c r="A80" s="31">
        <v>73</v>
      </c>
      <c r="B80" s="10" t="s">
        <v>112</v>
      </c>
      <c r="C80" s="169">
        <v>10.134599999999999</v>
      </c>
      <c r="D80" s="10">
        <v>14</v>
      </c>
      <c r="E80" s="42" t="s">
        <v>41</v>
      </c>
      <c r="F80" s="42">
        <v>8</v>
      </c>
      <c r="G80" s="42" t="s">
        <v>44</v>
      </c>
      <c r="H80" s="43">
        <v>28.346400000000003</v>
      </c>
      <c r="I80" s="43">
        <v>1.8288000000000002</v>
      </c>
      <c r="J80" s="10">
        <v>90</v>
      </c>
      <c r="K80" s="52" t="s">
        <v>36</v>
      </c>
      <c r="L80" s="42"/>
      <c r="M80" s="42"/>
      <c r="N80" s="42"/>
      <c r="O80" s="42" t="s">
        <v>37</v>
      </c>
      <c r="P80" s="42"/>
      <c r="Q80" s="42"/>
      <c r="R80" s="10"/>
      <c r="S80" s="72">
        <v>0</v>
      </c>
    </row>
    <row r="81" spans="1:19" ht="12.75">
      <c r="A81" s="31">
        <v>74</v>
      </c>
      <c r="B81" s="10" t="s">
        <v>113</v>
      </c>
      <c r="C81" s="169">
        <v>16.4592</v>
      </c>
      <c r="D81" s="10">
        <v>110</v>
      </c>
      <c r="E81" s="42" t="s">
        <v>34</v>
      </c>
      <c r="F81" s="42">
        <v>7</v>
      </c>
      <c r="G81" s="42" t="s">
        <v>47</v>
      </c>
      <c r="H81" s="43">
        <v>14.630400000000002</v>
      </c>
      <c r="I81" s="43">
        <v>1.8288000000000002</v>
      </c>
      <c r="J81" s="10">
        <v>90</v>
      </c>
      <c r="K81" s="40" t="s">
        <v>36</v>
      </c>
      <c r="L81" s="42" t="s">
        <v>37</v>
      </c>
      <c r="M81" s="42"/>
      <c r="N81" s="42"/>
      <c r="O81" s="42"/>
      <c r="P81" s="42"/>
      <c r="Q81" s="42"/>
      <c r="R81" s="10"/>
      <c r="S81" s="72"/>
    </row>
    <row r="82" spans="1:19" ht="12.75">
      <c r="A82" s="31">
        <v>75</v>
      </c>
      <c r="B82" s="10" t="s">
        <v>114</v>
      </c>
      <c r="C82" s="169">
        <v>1.6382999999999999</v>
      </c>
      <c r="D82" s="10">
        <v>281</v>
      </c>
      <c r="E82" s="42" t="s">
        <v>34</v>
      </c>
      <c r="F82" s="42">
        <v>8</v>
      </c>
      <c r="G82" s="42" t="s">
        <v>35</v>
      </c>
      <c r="H82" s="43">
        <v>22.86</v>
      </c>
      <c r="I82" s="43">
        <v>1.8288000000000002</v>
      </c>
      <c r="J82" s="10">
        <v>90</v>
      </c>
      <c r="K82" s="52" t="s">
        <v>36</v>
      </c>
      <c r="L82" s="42"/>
      <c r="M82" s="42"/>
      <c r="N82" s="42"/>
      <c r="O82" s="42"/>
      <c r="P82" s="42"/>
      <c r="Q82" s="42" t="s">
        <v>37</v>
      </c>
      <c r="R82" s="10"/>
      <c r="S82" s="72"/>
    </row>
    <row r="83" spans="1:19" ht="12.75">
      <c r="A83" s="31">
        <v>76</v>
      </c>
      <c r="B83" s="10" t="s">
        <v>115</v>
      </c>
      <c r="C83" s="169">
        <v>2.667</v>
      </c>
      <c r="D83" s="10">
        <v>83</v>
      </c>
      <c r="E83" s="42" t="s">
        <v>34</v>
      </c>
      <c r="F83" s="42">
        <v>8</v>
      </c>
      <c r="G83" s="42" t="s">
        <v>35</v>
      </c>
      <c r="H83" s="43">
        <v>18.288</v>
      </c>
      <c r="I83" s="43">
        <v>1.524</v>
      </c>
      <c r="J83" s="10">
        <v>90</v>
      </c>
      <c r="K83" s="52" t="s">
        <v>36</v>
      </c>
      <c r="L83" s="42" t="s">
        <v>37</v>
      </c>
      <c r="M83" s="42"/>
      <c r="N83" s="42"/>
      <c r="O83" s="42"/>
      <c r="P83" s="42"/>
      <c r="Q83" s="42"/>
      <c r="R83" s="10"/>
      <c r="S83" s="72"/>
    </row>
    <row r="84" spans="1:19" ht="12.75">
      <c r="A84" s="31">
        <v>77</v>
      </c>
      <c r="B84" s="10" t="s">
        <v>116</v>
      </c>
      <c r="C84" s="169">
        <v>9.1821</v>
      </c>
      <c r="D84" s="10">
        <v>227</v>
      </c>
      <c r="E84" s="42" t="s">
        <v>41</v>
      </c>
      <c r="F84" s="42">
        <v>7</v>
      </c>
      <c r="G84" s="42" t="s">
        <v>35</v>
      </c>
      <c r="H84" s="43">
        <v>32.004000000000005</v>
      </c>
      <c r="I84" s="43">
        <v>1.524</v>
      </c>
      <c r="J84" s="10">
        <v>90</v>
      </c>
      <c r="K84" s="52" t="s">
        <v>36</v>
      </c>
      <c r="L84" s="42"/>
      <c r="M84" s="42"/>
      <c r="N84" s="42"/>
      <c r="O84" s="42"/>
      <c r="P84" s="42" t="s">
        <v>37</v>
      </c>
      <c r="Q84" s="42"/>
      <c r="R84" s="10">
        <v>0</v>
      </c>
      <c r="S84" s="72"/>
    </row>
    <row r="85" spans="1:19" ht="12.75">
      <c r="A85" s="31">
        <v>78</v>
      </c>
      <c r="B85" s="10" t="s">
        <v>117</v>
      </c>
      <c r="C85" s="169">
        <v>4.838699999999999</v>
      </c>
      <c r="D85" s="10">
        <v>331</v>
      </c>
      <c r="E85" s="42" t="s">
        <v>34</v>
      </c>
      <c r="F85" s="42">
        <v>9</v>
      </c>
      <c r="G85" s="42" t="s">
        <v>35</v>
      </c>
      <c r="H85" s="43">
        <v>25.2984</v>
      </c>
      <c r="I85" s="43">
        <v>1.8288000000000002</v>
      </c>
      <c r="J85" s="10">
        <v>90</v>
      </c>
      <c r="K85" s="52" t="s">
        <v>36</v>
      </c>
      <c r="L85" s="42"/>
      <c r="M85" s="42"/>
      <c r="N85" s="42"/>
      <c r="O85" s="42"/>
      <c r="P85" s="42" t="s">
        <v>37</v>
      </c>
      <c r="Q85" s="42"/>
      <c r="R85" s="10">
        <v>180</v>
      </c>
      <c r="S85" s="72"/>
    </row>
    <row r="86" spans="1:19" ht="12.75">
      <c r="A86" s="31">
        <v>79</v>
      </c>
      <c r="B86" s="10" t="s">
        <v>118</v>
      </c>
      <c r="C86" s="169">
        <v>4.838699999999999</v>
      </c>
      <c r="D86" s="10">
        <v>331</v>
      </c>
      <c r="E86" s="42" t="s">
        <v>34</v>
      </c>
      <c r="F86" s="42">
        <v>9</v>
      </c>
      <c r="G86" s="42" t="s">
        <v>35</v>
      </c>
      <c r="H86" s="43">
        <v>19.812</v>
      </c>
      <c r="I86" s="43">
        <v>1.8288000000000002</v>
      </c>
      <c r="J86" s="10">
        <v>90</v>
      </c>
      <c r="K86" s="52" t="s">
        <v>36</v>
      </c>
      <c r="L86" s="42"/>
      <c r="M86" s="42"/>
      <c r="N86" s="42"/>
      <c r="O86" s="42"/>
      <c r="P86" s="42" t="s">
        <v>37</v>
      </c>
      <c r="Q86" s="42"/>
      <c r="R86" s="10"/>
      <c r="S86" s="72"/>
    </row>
    <row r="87" spans="1:19" ht="12.75">
      <c r="A87" s="31">
        <v>80</v>
      </c>
      <c r="B87" s="10" t="s">
        <v>119</v>
      </c>
      <c r="C87" s="169">
        <v>6.0579</v>
      </c>
      <c r="D87" s="10">
        <v>215</v>
      </c>
      <c r="E87" s="42" t="s">
        <v>41</v>
      </c>
      <c r="F87" s="42">
        <v>8</v>
      </c>
      <c r="G87" s="42" t="s">
        <v>35</v>
      </c>
      <c r="H87" s="43">
        <v>22.250400000000003</v>
      </c>
      <c r="I87" s="43">
        <v>0.3048</v>
      </c>
      <c r="J87" s="10">
        <v>90</v>
      </c>
      <c r="K87" s="52" t="s">
        <v>36</v>
      </c>
      <c r="L87" s="42"/>
      <c r="M87" s="42" t="s">
        <v>37</v>
      </c>
      <c r="N87" s="42"/>
      <c r="O87" s="42"/>
      <c r="P87" s="42"/>
      <c r="Q87" s="42"/>
      <c r="R87" s="10"/>
      <c r="S87" s="72"/>
    </row>
    <row r="88" spans="1:19" ht="12.75">
      <c r="A88" s="31">
        <v>81</v>
      </c>
      <c r="B88" s="10" t="s">
        <v>120</v>
      </c>
      <c r="C88" s="169">
        <v>22.479</v>
      </c>
      <c r="D88" s="10">
        <v>260</v>
      </c>
      <c r="E88" s="42" t="s">
        <v>34</v>
      </c>
      <c r="F88" s="42">
        <v>6</v>
      </c>
      <c r="G88" s="42" t="s">
        <v>47</v>
      </c>
      <c r="H88" s="43">
        <v>7.315200000000001</v>
      </c>
      <c r="I88" s="43">
        <v>1.6764000000000001</v>
      </c>
      <c r="J88" s="10">
        <v>90</v>
      </c>
      <c r="K88" s="40" t="s">
        <v>36</v>
      </c>
      <c r="L88" s="42" t="s">
        <v>37</v>
      </c>
      <c r="M88" s="42"/>
      <c r="N88" s="42"/>
      <c r="O88" s="42"/>
      <c r="P88" s="42"/>
      <c r="Q88" s="42"/>
      <c r="R88" s="10"/>
      <c r="S88" s="72"/>
    </row>
    <row r="89" spans="1:19" ht="12.75">
      <c r="A89" s="31">
        <v>82</v>
      </c>
      <c r="B89" s="10" t="s">
        <v>121</v>
      </c>
      <c r="C89" s="169">
        <v>22.479</v>
      </c>
      <c r="D89" s="10">
        <v>260</v>
      </c>
      <c r="E89" s="42" t="s">
        <v>34</v>
      </c>
      <c r="F89" s="42">
        <v>6</v>
      </c>
      <c r="G89" s="42" t="s">
        <v>47</v>
      </c>
      <c r="H89" s="43">
        <v>20.1168</v>
      </c>
      <c r="I89" s="43">
        <v>1.8288000000000002</v>
      </c>
      <c r="J89" s="10">
        <v>90</v>
      </c>
      <c r="K89" s="40" t="s">
        <v>36</v>
      </c>
      <c r="L89" s="42" t="s">
        <v>37</v>
      </c>
      <c r="M89" s="42"/>
      <c r="N89" s="42"/>
      <c r="O89" s="42"/>
      <c r="P89" s="42"/>
      <c r="Q89" s="42"/>
      <c r="R89" s="10"/>
      <c r="S89" s="72"/>
    </row>
    <row r="90" spans="1:19" ht="12.75">
      <c r="A90" s="31">
        <v>83</v>
      </c>
      <c r="B90" s="10" t="s">
        <v>122</v>
      </c>
      <c r="C90" s="169">
        <v>4.0767</v>
      </c>
      <c r="D90" s="10">
        <v>40</v>
      </c>
      <c r="E90" s="42" t="s">
        <v>34</v>
      </c>
      <c r="F90" s="42">
        <v>9</v>
      </c>
      <c r="G90" s="42" t="s">
        <v>35</v>
      </c>
      <c r="H90" s="43">
        <v>30.48</v>
      </c>
      <c r="I90" s="43">
        <v>1.524</v>
      </c>
      <c r="J90" s="10">
        <v>90</v>
      </c>
      <c r="K90" s="52" t="s">
        <v>36</v>
      </c>
      <c r="L90" s="42"/>
      <c r="M90" s="42"/>
      <c r="N90" s="42" t="s">
        <v>37</v>
      </c>
      <c r="O90" s="42"/>
      <c r="P90" s="42"/>
      <c r="Q90" s="42"/>
      <c r="R90" s="10"/>
      <c r="S90" s="72"/>
    </row>
    <row r="91" spans="1:19" ht="12.75">
      <c r="A91" s="31">
        <v>84</v>
      </c>
      <c r="B91" s="10" t="s">
        <v>123</v>
      </c>
      <c r="C91" s="169">
        <v>10.5918</v>
      </c>
      <c r="D91" s="10">
        <v>116</v>
      </c>
      <c r="E91" s="42" t="s">
        <v>34</v>
      </c>
      <c r="F91" s="42">
        <v>8</v>
      </c>
      <c r="G91" s="42" t="s">
        <v>35</v>
      </c>
      <c r="H91" s="43">
        <v>19.2024</v>
      </c>
      <c r="I91" s="43">
        <v>1.2192</v>
      </c>
      <c r="J91" s="10">
        <v>90</v>
      </c>
      <c r="K91" s="52" t="s">
        <v>36</v>
      </c>
      <c r="L91" s="42"/>
      <c r="M91" s="42"/>
      <c r="N91" s="42"/>
      <c r="O91" s="42"/>
      <c r="P91" s="42"/>
      <c r="Q91" s="42" t="s">
        <v>37</v>
      </c>
      <c r="R91" s="10"/>
      <c r="S91" s="72"/>
    </row>
    <row r="92" spans="1:19" ht="12.75">
      <c r="A92" s="31">
        <v>85</v>
      </c>
      <c r="B92" s="10" t="s">
        <v>124</v>
      </c>
      <c r="C92" s="169">
        <v>14.1732</v>
      </c>
      <c r="D92" s="10">
        <v>106</v>
      </c>
      <c r="E92" s="42" t="s">
        <v>34</v>
      </c>
      <c r="F92" s="42">
        <v>7</v>
      </c>
      <c r="G92" s="42" t="s">
        <v>35</v>
      </c>
      <c r="H92" s="43">
        <v>13.716000000000001</v>
      </c>
      <c r="I92" s="43">
        <v>1.524</v>
      </c>
      <c r="J92" s="10">
        <v>90</v>
      </c>
      <c r="K92" s="52" t="s">
        <v>36</v>
      </c>
      <c r="L92" s="42"/>
      <c r="M92" s="42"/>
      <c r="N92" s="42"/>
      <c r="O92" s="42"/>
      <c r="P92" s="42" t="s">
        <v>37</v>
      </c>
      <c r="Q92" s="42"/>
      <c r="R92" s="10"/>
      <c r="S92" s="72"/>
    </row>
    <row r="93" spans="1:19" ht="12.75">
      <c r="A93" s="31">
        <v>86</v>
      </c>
      <c r="B93" s="10" t="s">
        <v>125</v>
      </c>
      <c r="C93" s="169">
        <v>3.6576</v>
      </c>
      <c r="D93" s="10">
        <v>183</v>
      </c>
      <c r="E93" s="42" t="s">
        <v>34</v>
      </c>
      <c r="F93" s="42">
        <v>8</v>
      </c>
      <c r="G93" s="42" t="s">
        <v>35</v>
      </c>
      <c r="H93" s="43">
        <v>24.384</v>
      </c>
      <c r="I93" s="43">
        <v>1.3716000000000002</v>
      </c>
      <c r="J93" s="10">
        <v>90</v>
      </c>
      <c r="K93" s="52" t="s">
        <v>36</v>
      </c>
      <c r="L93" s="42"/>
      <c r="M93" s="42"/>
      <c r="N93" s="42" t="s">
        <v>37</v>
      </c>
      <c r="O93" s="42"/>
      <c r="P93" s="42"/>
      <c r="Q93" s="42"/>
      <c r="R93" s="10"/>
      <c r="S93" s="72"/>
    </row>
    <row r="94" spans="1:19" ht="12.75">
      <c r="A94" s="31">
        <v>87</v>
      </c>
      <c r="B94" s="10" t="s">
        <v>126</v>
      </c>
      <c r="C94" s="169">
        <v>3.6576</v>
      </c>
      <c r="D94" s="10">
        <v>183</v>
      </c>
      <c r="E94" s="42" t="s">
        <v>34</v>
      </c>
      <c r="F94" s="42">
        <v>8</v>
      </c>
      <c r="G94" s="42" t="s">
        <v>35</v>
      </c>
      <c r="H94" s="43">
        <v>15.24</v>
      </c>
      <c r="I94" s="43">
        <v>1.8288000000000002</v>
      </c>
      <c r="J94" s="10">
        <v>90</v>
      </c>
      <c r="K94" s="52" t="s">
        <v>36</v>
      </c>
      <c r="L94" s="42"/>
      <c r="M94" s="42"/>
      <c r="N94" s="42"/>
      <c r="O94" s="42"/>
      <c r="P94" s="42"/>
      <c r="Q94" s="42" t="s">
        <v>37</v>
      </c>
      <c r="R94" s="10">
        <v>0</v>
      </c>
      <c r="S94" s="72"/>
    </row>
    <row r="95" spans="1:19" ht="12.75">
      <c r="A95" s="31">
        <v>88</v>
      </c>
      <c r="B95" s="10" t="s">
        <v>127</v>
      </c>
      <c r="C95" s="169">
        <v>3.6576</v>
      </c>
      <c r="D95" s="10">
        <v>183</v>
      </c>
      <c r="E95" s="42" t="s">
        <v>34</v>
      </c>
      <c r="F95" s="42">
        <v>8</v>
      </c>
      <c r="G95" s="42" t="s">
        <v>35</v>
      </c>
      <c r="H95" s="43">
        <v>16.764</v>
      </c>
      <c r="I95" s="43">
        <v>1.8288000000000002</v>
      </c>
      <c r="J95" s="10">
        <v>90</v>
      </c>
      <c r="K95" s="52" t="s">
        <v>36</v>
      </c>
      <c r="L95" s="42"/>
      <c r="M95" s="42"/>
      <c r="N95" s="42" t="s">
        <v>37</v>
      </c>
      <c r="O95" s="42"/>
      <c r="P95" s="42"/>
      <c r="Q95" s="42"/>
      <c r="R95" s="10"/>
      <c r="S95" s="72"/>
    </row>
    <row r="96" spans="1:19" ht="12.75">
      <c r="A96" s="31">
        <v>89</v>
      </c>
      <c r="B96" s="10" t="s">
        <v>128</v>
      </c>
      <c r="C96" s="169">
        <v>8.763</v>
      </c>
      <c r="D96" s="10">
        <v>222</v>
      </c>
      <c r="E96" s="42" t="s">
        <v>41</v>
      </c>
      <c r="F96" s="42">
        <v>8</v>
      </c>
      <c r="G96" s="42" t="s">
        <v>47</v>
      </c>
      <c r="H96" s="43">
        <v>32.308800000000005</v>
      </c>
      <c r="I96" s="43">
        <v>1.8288000000000002</v>
      </c>
      <c r="J96" s="10">
        <v>90</v>
      </c>
      <c r="K96" s="40" t="s">
        <v>36</v>
      </c>
      <c r="L96" s="42"/>
      <c r="M96" s="42"/>
      <c r="N96" s="42" t="s">
        <v>37</v>
      </c>
      <c r="O96" s="42"/>
      <c r="P96" s="42"/>
      <c r="Q96" s="42"/>
      <c r="R96" s="10"/>
      <c r="S96" s="72"/>
    </row>
    <row r="97" spans="1:19" ht="12.75">
      <c r="A97" s="31">
        <v>90</v>
      </c>
      <c r="B97" s="10" t="s">
        <v>129</v>
      </c>
      <c r="C97" s="169">
        <v>8.763</v>
      </c>
      <c r="D97" s="10">
        <v>222</v>
      </c>
      <c r="E97" s="42" t="s">
        <v>41</v>
      </c>
      <c r="F97" s="42">
        <v>8</v>
      </c>
      <c r="G97" s="42" t="s">
        <v>47</v>
      </c>
      <c r="H97" s="43">
        <v>30.48</v>
      </c>
      <c r="I97" s="43">
        <v>1.524</v>
      </c>
      <c r="J97" s="10">
        <v>90</v>
      </c>
      <c r="K97" s="40" t="s">
        <v>36</v>
      </c>
      <c r="L97" s="42"/>
      <c r="M97" s="42" t="s">
        <v>37</v>
      </c>
      <c r="N97" s="42"/>
      <c r="O97" s="42"/>
      <c r="P97" s="42"/>
      <c r="Q97" s="42"/>
      <c r="R97" s="10"/>
      <c r="S97" s="72"/>
    </row>
    <row r="98" spans="1:19" ht="12.75">
      <c r="A98" s="31">
        <v>91</v>
      </c>
      <c r="B98" s="10" t="s">
        <v>130</v>
      </c>
      <c r="C98" s="169">
        <v>8.763</v>
      </c>
      <c r="D98" s="10">
        <v>222</v>
      </c>
      <c r="E98" s="42" t="s">
        <v>41</v>
      </c>
      <c r="F98" s="42">
        <v>8</v>
      </c>
      <c r="G98" s="42" t="s">
        <v>47</v>
      </c>
      <c r="H98" s="43">
        <v>7.9248</v>
      </c>
      <c r="I98" s="43">
        <v>1.2192</v>
      </c>
      <c r="J98" s="10">
        <v>90</v>
      </c>
      <c r="K98" s="40" t="s">
        <v>36</v>
      </c>
      <c r="L98" s="42"/>
      <c r="M98" s="42" t="s">
        <v>37</v>
      </c>
      <c r="N98" s="42"/>
      <c r="O98" s="42"/>
      <c r="P98" s="42"/>
      <c r="Q98" s="42"/>
      <c r="R98" s="10"/>
      <c r="S98" s="72"/>
    </row>
    <row r="99" spans="1:19" ht="12.75">
      <c r="A99" s="31">
        <v>92</v>
      </c>
      <c r="B99" s="10" t="s">
        <v>131</v>
      </c>
      <c r="C99" s="169">
        <v>3.2003999999999997</v>
      </c>
      <c r="D99" s="10">
        <v>69</v>
      </c>
      <c r="E99" s="42" t="s">
        <v>34</v>
      </c>
      <c r="F99" s="42">
        <v>8</v>
      </c>
      <c r="G99" s="42" t="s">
        <v>35</v>
      </c>
      <c r="H99" s="43">
        <v>18.288</v>
      </c>
      <c r="I99" s="43">
        <v>1.8288000000000002</v>
      </c>
      <c r="J99" s="10">
        <v>90</v>
      </c>
      <c r="K99" s="52" t="s">
        <v>36</v>
      </c>
      <c r="L99" s="42"/>
      <c r="M99" s="42"/>
      <c r="N99" s="42" t="s">
        <v>37</v>
      </c>
      <c r="O99" s="42"/>
      <c r="P99" s="42"/>
      <c r="Q99" s="42"/>
      <c r="R99" s="10"/>
      <c r="S99" s="72"/>
    </row>
    <row r="100" spans="1:19" ht="12.75">
      <c r="A100" s="31">
        <v>93</v>
      </c>
      <c r="B100" s="10" t="s">
        <v>132</v>
      </c>
      <c r="C100" s="169">
        <v>3.2003999999999997</v>
      </c>
      <c r="D100" s="10">
        <v>69</v>
      </c>
      <c r="E100" s="42" t="s">
        <v>34</v>
      </c>
      <c r="F100" s="42">
        <v>8</v>
      </c>
      <c r="G100" s="42" t="s">
        <v>35</v>
      </c>
      <c r="H100" s="43">
        <v>13.716000000000001</v>
      </c>
      <c r="I100" s="43">
        <v>1.6764000000000001</v>
      </c>
      <c r="J100" s="10">
        <v>90</v>
      </c>
      <c r="K100" s="52" t="s">
        <v>36</v>
      </c>
      <c r="L100" s="42"/>
      <c r="M100" s="42"/>
      <c r="N100" s="42" t="s">
        <v>37</v>
      </c>
      <c r="O100" s="42"/>
      <c r="P100" s="42"/>
      <c r="Q100" s="42"/>
      <c r="R100" s="10"/>
      <c r="S100" s="72"/>
    </row>
    <row r="101" spans="1:19" ht="12.75">
      <c r="A101" s="31">
        <v>94</v>
      </c>
      <c r="B101" s="10" t="s">
        <v>133</v>
      </c>
      <c r="C101" s="169">
        <v>3.2003999999999997</v>
      </c>
      <c r="D101" s="10">
        <v>69</v>
      </c>
      <c r="E101" s="42" t="s">
        <v>34</v>
      </c>
      <c r="F101" s="42">
        <v>8</v>
      </c>
      <c r="G101" s="42" t="s">
        <v>35</v>
      </c>
      <c r="H101" s="43">
        <v>8.5344</v>
      </c>
      <c r="I101" s="43">
        <v>1.0668</v>
      </c>
      <c r="J101" s="10">
        <v>90</v>
      </c>
      <c r="K101" s="52" t="s">
        <v>36</v>
      </c>
      <c r="L101" s="42"/>
      <c r="M101" s="42"/>
      <c r="N101" s="42" t="s">
        <v>37</v>
      </c>
      <c r="O101" s="42"/>
      <c r="P101" s="42"/>
      <c r="Q101" s="42"/>
      <c r="R101" s="10"/>
      <c r="S101" s="72"/>
    </row>
    <row r="102" spans="1:19" ht="12.75">
      <c r="A102" s="31">
        <v>95</v>
      </c>
      <c r="B102" s="10" t="s">
        <v>134</v>
      </c>
      <c r="C102" s="169">
        <v>3.429</v>
      </c>
      <c r="D102" s="10">
        <v>243</v>
      </c>
      <c r="E102" s="42" t="s">
        <v>34</v>
      </c>
      <c r="F102" s="42">
        <v>8</v>
      </c>
      <c r="G102" s="42" t="s">
        <v>35</v>
      </c>
      <c r="H102" s="43">
        <v>18.288</v>
      </c>
      <c r="I102" s="43">
        <v>1.8288000000000002</v>
      </c>
      <c r="J102" s="10">
        <v>90</v>
      </c>
      <c r="K102" s="52" t="s">
        <v>36</v>
      </c>
      <c r="L102" s="42"/>
      <c r="M102" s="42"/>
      <c r="N102" s="42" t="s">
        <v>37</v>
      </c>
      <c r="O102" s="42"/>
      <c r="P102" s="42"/>
      <c r="Q102" s="42"/>
      <c r="R102" s="10"/>
      <c r="S102" s="72"/>
    </row>
    <row r="103" spans="1:19" ht="12.75">
      <c r="A103" s="31">
        <v>96</v>
      </c>
      <c r="B103" s="10" t="s">
        <v>135</v>
      </c>
      <c r="C103" s="169">
        <v>16.8402</v>
      </c>
      <c r="D103" s="10">
        <v>297</v>
      </c>
      <c r="E103" s="42" t="s">
        <v>34</v>
      </c>
      <c r="F103" s="42">
        <v>7</v>
      </c>
      <c r="G103" s="42" t="s">
        <v>35</v>
      </c>
      <c r="H103" s="43">
        <v>26.5176</v>
      </c>
      <c r="I103" s="43">
        <v>1.8288000000000002</v>
      </c>
      <c r="J103" s="10">
        <v>90</v>
      </c>
      <c r="K103" s="52" t="s">
        <v>36</v>
      </c>
      <c r="L103" s="42"/>
      <c r="M103" s="42"/>
      <c r="N103" s="42"/>
      <c r="O103" s="42"/>
      <c r="P103" s="42" t="s">
        <v>37</v>
      </c>
      <c r="Q103" s="42"/>
      <c r="R103" s="10">
        <v>0</v>
      </c>
      <c r="S103" s="72"/>
    </row>
    <row r="104" spans="1:19" ht="12.75">
      <c r="A104" s="31">
        <v>97</v>
      </c>
      <c r="B104" s="10" t="s">
        <v>136</v>
      </c>
      <c r="C104" s="169">
        <v>16.8402</v>
      </c>
      <c r="D104" s="10">
        <v>297</v>
      </c>
      <c r="E104" s="42" t="s">
        <v>34</v>
      </c>
      <c r="F104" s="42">
        <v>7</v>
      </c>
      <c r="G104" s="42" t="s">
        <v>35</v>
      </c>
      <c r="H104" s="43">
        <v>26.5176</v>
      </c>
      <c r="I104" s="43">
        <v>1.8288000000000002</v>
      </c>
      <c r="J104" s="10">
        <v>90</v>
      </c>
      <c r="K104" s="52" t="s">
        <v>36</v>
      </c>
      <c r="L104" s="42"/>
      <c r="M104" s="42"/>
      <c r="N104" s="42"/>
      <c r="O104" s="42"/>
      <c r="P104" s="42"/>
      <c r="Q104" s="42" t="s">
        <v>37</v>
      </c>
      <c r="R104" s="10"/>
      <c r="S104" s="72"/>
    </row>
    <row r="105" spans="1:19" ht="12.75">
      <c r="A105" s="31">
        <v>98</v>
      </c>
      <c r="B105" s="10" t="s">
        <v>137</v>
      </c>
      <c r="C105" s="169">
        <v>5.334</v>
      </c>
      <c r="D105" s="10">
        <v>221</v>
      </c>
      <c r="E105" s="42" t="s">
        <v>41</v>
      </c>
      <c r="F105" s="42">
        <v>8</v>
      </c>
      <c r="G105" s="42" t="s">
        <v>35</v>
      </c>
      <c r="H105" s="43">
        <v>18.288</v>
      </c>
      <c r="I105" s="43">
        <v>1.6764000000000001</v>
      </c>
      <c r="J105" s="10">
        <v>90</v>
      </c>
      <c r="K105" s="52" t="s">
        <v>36</v>
      </c>
      <c r="L105" s="42"/>
      <c r="M105" s="42"/>
      <c r="N105" s="42"/>
      <c r="O105" s="42"/>
      <c r="P105" s="42" t="s">
        <v>37</v>
      </c>
      <c r="Q105" s="42"/>
      <c r="R105" s="10">
        <v>0</v>
      </c>
      <c r="S105" s="72"/>
    </row>
    <row r="106" spans="1:19" ht="12.75">
      <c r="A106" s="31">
        <v>99</v>
      </c>
      <c r="B106" s="10" t="s">
        <v>138</v>
      </c>
      <c r="C106" s="169">
        <v>5.334</v>
      </c>
      <c r="D106" s="10">
        <v>221</v>
      </c>
      <c r="E106" s="42" t="s">
        <v>41</v>
      </c>
      <c r="F106" s="42">
        <v>8</v>
      </c>
      <c r="G106" s="42" t="s">
        <v>35</v>
      </c>
      <c r="H106" s="43">
        <v>19.2024</v>
      </c>
      <c r="I106" s="43">
        <v>1.6764000000000001</v>
      </c>
      <c r="J106" s="10">
        <v>90</v>
      </c>
      <c r="K106" s="52" t="s">
        <v>36</v>
      </c>
      <c r="L106" s="42"/>
      <c r="M106" s="42"/>
      <c r="N106" s="42" t="s">
        <v>37</v>
      </c>
      <c r="O106" s="42"/>
      <c r="P106" s="42"/>
      <c r="Q106" s="42"/>
      <c r="R106" s="10"/>
      <c r="S106" s="72"/>
    </row>
    <row r="107" spans="1:19" ht="12.75">
      <c r="A107" s="31">
        <v>100</v>
      </c>
      <c r="B107" s="10" t="s">
        <v>139</v>
      </c>
      <c r="C107" s="169">
        <v>26.517599999999998</v>
      </c>
      <c r="D107" s="10">
        <v>9</v>
      </c>
      <c r="E107" s="42" t="s">
        <v>34</v>
      </c>
      <c r="F107" s="42">
        <v>7</v>
      </c>
      <c r="G107" s="42" t="s">
        <v>47</v>
      </c>
      <c r="H107" s="43">
        <v>19.2024</v>
      </c>
      <c r="I107" s="43">
        <v>1.6764000000000001</v>
      </c>
      <c r="J107" s="10">
        <v>90</v>
      </c>
      <c r="K107" s="40" t="s">
        <v>36</v>
      </c>
      <c r="L107" s="42"/>
      <c r="M107" s="42" t="s">
        <v>37</v>
      </c>
      <c r="N107" s="42"/>
      <c r="O107" s="42"/>
      <c r="P107" s="42"/>
      <c r="Q107" s="42"/>
      <c r="R107" s="10"/>
      <c r="S107" s="72"/>
    </row>
    <row r="108" spans="1:19" ht="12.75">
      <c r="A108" s="31">
        <v>101</v>
      </c>
      <c r="B108" s="10" t="s">
        <v>140</v>
      </c>
      <c r="C108" s="169">
        <v>10.363199999999999</v>
      </c>
      <c r="D108" s="10">
        <v>242</v>
      </c>
      <c r="E108" s="42" t="s">
        <v>34</v>
      </c>
      <c r="F108" s="42" t="s">
        <v>35</v>
      </c>
      <c r="G108" s="42" t="s">
        <v>35</v>
      </c>
      <c r="H108" s="43">
        <v>23.1648</v>
      </c>
      <c r="I108" s="43">
        <v>1.8288000000000002</v>
      </c>
      <c r="J108" s="10">
        <v>90</v>
      </c>
      <c r="K108" s="52" t="s">
        <v>36</v>
      </c>
      <c r="L108" s="42"/>
      <c r="M108" s="42"/>
      <c r="N108" s="42"/>
      <c r="O108" s="42"/>
      <c r="P108" s="42"/>
      <c r="Q108" s="42" t="s">
        <v>37</v>
      </c>
      <c r="R108" s="10"/>
      <c r="S108" s="72"/>
    </row>
    <row r="109" spans="1:19" ht="12.75">
      <c r="A109" s="31">
        <v>102</v>
      </c>
      <c r="B109" s="10" t="s">
        <v>141</v>
      </c>
      <c r="C109" s="169">
        <v>10.363199999999999</v>
      </c>
      <c r="D109" s="10">
        <v>242</v>
      </c>
      <c r="E109" s="42" t="s">
        <v>34</v>
      </c>
      <c r="F109" s="42" t="s">
        <v>35</v>
      </c>
      <c r="G109" s="42" t="s">
        <v>35</v>
      </c>
      <c r="H109" s="43">
        <v>3.9624</v>
      </c>
      <c r="I109" s="43">
        <v>1.8288000000000002</v>
      </c>
      <c r="J109" s="10">
        <v>90</v>
      </c>
      <c r="K109" s="52" t="s">
        <v>36</v>
      </c>
      <c r="L109" s="42"/>
      <c r="M109" s="42"/>
      <c r="N109" s="42"/>
      <c r="O109" s="42"/>
      <c r="P109" s="42" t="s">
        <v>37</v>
      </c>
      <c r="Q109" s="42"/>
      <c r="R109" s="10">
        <v>0</v>
      </c>
      <c r="S109" s="72"/>
    </row>
    <row r="110" spans="1:19" ht="12.75">
      <c r="A110" s="31">
        <v>103</v>
      </c>
      <c r="B110" s="10" t="s">
        <v>142</v>
      </c>
      <c r="C110" s="169">
        <v>10.363199999999999</v>
      </c>
      <c r="D110" s="10">
        <v>242</v>
      </c>
      <c r="E110" s="42" t="s">
        <v>34</v>
      </c>
      <c r="F110" s="42" t="s">
        <v>35</v>
      </c>
      <c r="G110" s="42" t="s">
        <v>35</v>
      </c>
      <c r="H110" s="43">
        <v>1.524</v>
      </c>
      <c r="I110" s="43">
        <v>1.524</v>
      </c>
      <c r="J110" s="10">
        <v>90</v>
      </c>
      <c r="K110" s="52" t="s">
        <v>36</v>
      </c>
      <c r="L110" s="42"/>
      <c r="M110" s="42"/>
      <c r="N110" s="42" t="s">
        <v>37</v>
      </c>
      <c r="O110" s="42"/>
      <c r="P110" s="42"/>
      <c r="Q110" s="42"/>
      <c r="R110" s="10"/>
      <c r="S110" s="72"/>
    </row>
    <row r="111" spans="1:19" ht="12.75">
      <c r="A111" s="31">
        <v>104</v>
      </c>
      <c r="B111" s="10" t="s">
        <v>143</v>
      </c>
      <c r="C111" s="169">
        <v>10.363199999999999</v>
      </c>
      <c r="D111" s="10">
        <v>242</v>
      </c>
      <c r="E111" s="42" t="s">
        <v>34</v>
      </c>
      <c r="F111" s="42" t="s">
        <v>35</v>
      </c>
      <c r="G111" s="42" t="s">
        <v>35</v>
      </c>
      <c r="H111" s="43">
        <v>1.524</v>
      </c>
      <c r="I111" s="43">
        <v>1.524</v>
      </c>
      <c r="J111" s="10">
        <v>90</v>
      </c>
      <c r="K111" s="52" t="s">
        <v>36</v>
      </c>
      <c r="L111" s="42"/>
      <c r="M111" s="42"/>
      <c r="N111" s="42" t="s">
        <v>37</v>
      </c>
      <c r="O111" s="42"/>
      <c r="P111" s="42"/>
      <c r="Q111" s="42"/>
      <c r="R111" s="10"/>
      <c r="S111" s="72"/>
    </row>
    <row r="112" spans="1:19" ht="12.75">
      <c r="A112" s="31">
        <v>105</v>
      </c>
      <c r="B112" s="10" t="s">
        <v>144</v>
      </c>
      <c r="C112" s="169">
        <v>5.7531</v>
      </c>
      <c r="D112" s="10">
        <v>269</v>
      </c>
      <c r="E112" s="42" t="s">
        <v>34</v>
      </c>
      <c r="F112" s="42">
        <v>9</v>
      </c>
      <c r="G112" s="42" t="s">
        <v>35</v>
      </c>
      <c r="H112" s="43">
        <v>28.956000000000003</v>
      </c>
      <c r="I112" s="43">
        <v>1.8288000000000002</v>
      </c>
      <c r="J112" s="10">
        <v>0</v>
      </c>
      <c r="K112" s="52" t="s">
        <v>145</v>
      </c>
      <c r="L112" s="42"/>
      <c r="M112" s="42"/>
      <c r="N112" s="42"/>
      <c r="O112" s="42"/>
      <c r="P112" s="42" t="s">
        <v>37</v>
      </c>
      <c r="Q112" s="42"/>
      <c r="R112" s="10"/>
      <c r="S112" s="72"/>
    </row>
    <row r="113" spans="1:19" ht="12.75">
      <c r="A113" s="31">
        <v>106</v>
      </c>
      <c r="B113" s="10" t="s">
        <v>146</v>
      </c>
      <c r="C113" s="169">
        <v>4.4958</v>
      </c>
      <c r="D113" s="10">
        <v>349</v>
      </c>
      <c r="E113" s="42" t="s">
        <v>34</v>
      </c>
      <c r="F113" s="42">
        <v>7</v>
      </c>
      <c r="G113" s="42" t="s">
        <v>35</v>
      </c>
      <c r="H113" s="43">
        <v>35.052</v>
      </c>
      <c r="I113" s="43">
        <v>1.8288000000000002</v>
      </c>
      <c r="J113" s="10">
        <v>170</v>
      </c>
      <c r="K113" s="52" t="s">
        <v>145</v>
      </c>
      <c r="L113" s="42"/>
      <c r="M113" s="42"/>
      <c r="N113" s="42" t="s">
        <v>37</v>
      </c>
      <c r="O113" s="42"/>
      <c r="P113" s="42"/>
      <c r="Q113" s="42"/>
      <c r="R113" s="10">
        <v>180</v>
      </c>
      <c r="S113" s="72"/>
    </row>
    <row r="114" spans="1:19" ht="12.75">
      <c r="A114" s="31">
        <v>107</v>
      </c>
      <c r="B114" s="10" t="s">
        <v>147</v>
      </c>
      <c r="C114" s="169">
        <v>2.2479</v>
      </c>
      <c r="D114" s="10">
        <v>282</v>
      </c>
      <c r="E114" s="42" t="s">
        <v>34</v>
      </c>
      <c r="F114" s="42">
        <v>8</v>
      </c>
      <c r="G114" s="42" t="s">
        <v>44</v>
      </c>
      <c r="H114" s="43">
        <v>35.052</v>
      </c>
      <c r="I114" s="43">
        <v>1.8288000000000002</v>
      </c>
      <c r="J114" s="10">
        <v>0</v>
      </c>
      <c r="K114" s="52" t="s">
        <v>145</v>
      </c>
      <c r="L114" s="42" t="s">
        <v>37</v>
      </c>
      <c r="M114" s="42"/>
      <c r="N114" s="42"/>
      <c r="O114" s="42"/>
      <c r="P114" s="42"/>
      <c r="Q114" s="42"/>
      <c r="R114" s="10"/>
      <c r="S114" s="72"/>
    </row>
    <row r="115" spans="1:19" ht="12.75">
      <c r="A115" s="31">
        <v>108</v>
      </c>
      <c r="B115" s="10" t="s">
        <v>148</v>
      </c>
      <c r="C115" s="169">
        <v>2.2479</v>
      </c>
      <c r="D115" s="10">
        <v>282</v>
      </c>
      <c r="E115" s="42" t="s">
        <v>34</v>
      </c>
      <c r="F115" s="42">
        <v>8</v>
      </c>
      <c r="G115" s="42" t="s">
        <v>44</v>
      </c>
      <c r="H115" s="43">
        <v>32.004000000000005</v>
      </c>
      <c r="I115" s="43">
        <v>1.8288000000000002</v>
      </c>
      <c r="J115" s="10">
        <v>0</v>
      </c>
      <c r="K115" s="52" t="s">
        <v>145</v>
      </c>
      <c r="L115" s="42"/>
      <c r="M115" s="42"/>
      <c r="N115" s="42"/>
      <c r="O115" s="42" t="s">
        <v>37</v>
      </c>
      <c r="P115" s="42"/>
      <c r="Q115" s="42"/>
      <c r="R115" s="10"/>
      <c r="S115" s="72">
        <v>90</v>
      </c>
    </row>
    <row r="116" spans="1:19" ht="12.75">
      <c r="A116" s="31">
        <v>109</v>
      </c>
      <c r="B116" s="10" t="s">
        <v>149</v>
      </c>
      <c r="C116" s="169">
        <v>9.753599999999999</v>
      </c>
      <c r="D116" s="10">
        <v>247</v>
      </c>
      <c r="E116" s="42" t="s">
        <v>34</v>
      </c>
      <c r="F116" s="42">
        <v>8</v>
      </c>
      <c r="G116" s="42" t="s">
        <v>35</v>
      </c>
      <c r="H116" s="43">
        <v>32.004000000000005</v>
      </c>
      <c r="I116" s="43">
        <v>1.6764000000000001</v>
      </c>
      <c r="J116" s="10">
        <v>0</v>
      </c>
      <c r="K116" s="52" t="s">
        <v>145</v>
      </c>
      <c r="L116" s="42"/>
      <c r="M116" s="42"/>
      <c r="N116" s="42"/>
      <c r="O116" s="42" t="s">
        <v>37</v>
      </c>
      <c r="P116" s="42"/>
      <c r="Q116" s="42"/>
      <c r="R116" s="10"/>
      <c r="S116" s="72"/>
    </row>
    <row r="117" spans="1:19" ht="12.75">
      <c r="A117" s="31">
        <v>110</v>
      </c>
      <c r="B117" s="10" t="s">
        <v>150</v>
      </c>
      <c r="C117" s="169">
        <v>9.753599999999999</v>
      </c>
      <c r="D117" s="10">
        <v>247</v>
      </c>
      <c r="E117" s="42" t="s">
        <v>34</v>
      </c>
      <c r="F117" s="42">
        <v>8</v>
      </c>
      <c r="G117" s="42" t="s">
        <v>35</v>
      </c>
      <c r="H117" s="43">
        <v>3.048</v>
      </c>
      <c r="I117" s="43">
        <v>2.286</v>
      </c>
      <c r="J117" s="10">
        <v>0</v>
      </c>
      <c r="K117" s="52" t="s">
        <v>145</v>
      </c>
      <c r="L117" s="42"/>
      <c r="M117" s="42"/>
      <c r="N117" s="42"/>
      <c r="O117" s="42" t="s">
        <v>37</v>
      </c>
      <c r="P117" s="42"/>
      <c r="Q117" s="42"/>
      <c r="R117" s="10"/>
      <c r="S117" s="72">
        <v>270</v>
      </c>
    </row>
    <row r="118" spans="1:19" ht="12.75">
      <c r="A118" s="31">
        <v>111</v>
      </c>
      <c r="B118" s="10" t="s">
        <v>151</v>
      </c>
      <c r="C118" s="169">
        <v>3.3146999999999998</v>
      </c>
      <c r="D118" s="10">
        <v>224</v>
      </c>
      <c r="E118" s="42" t="s">
        <v>34</v>
      </c>
      <c r="F118" s="42">
        <v>8</v>
      </c>
      <c r="G118" s="42" t="s">
        <v>35</v>
      </c>
      <c r="H118" s="43">
        <v>16.764</v>
      </c>
      <c r="I118" s="43">
        <v>1.8288000000000002</v>
      </c>
      <c r="J118" s="10">
        <v>5</v>
      </c>
      <c r="K118" s="52" t="s">
        <v>145</v>
      </c>
      <c r="L118" s="42"/>
      <c r="M118" s="42"/>
      <c r="N118" s="42"/>
      <c r="O118" s="42"/>
      <c r="P118" s="42"/>
      <c r="Q118" s="42" t="s">
        <v>37</v>
      </c>
      <c r="R118" s="10"/>
      <c r="S118" s="72"/>
    </row>
    <row r="119" spans="1:19" ht="12.75">
      <c r="A119" s="31">
        <v>112</v>
      </c>
      <c r="B119" s="10" t="s">
        <v>152</v>
      </c>
      <c r="C119" s="169">
        <v>16.2306</v>
      </c>
      <c r="D119" s="10">
        <v>303</v>
      </c>
      <c r="E119" s="42" t="s">
        <v>34</v>
      </c>
      <c r="F119" s="42">
        <v>8</v>
      </c>
      <c r="G119" s="42" t="s">
        <v>47</v>
      </c>
      <c r="H119" s="43">
        <v>31.3944</v>
      </c>
      <c r="I119" s="43">
        <v>1.8288000000000002</v>
      </c>
      <c r="J119" s="10">
        <v>0</v>
      </c>
      <c r="K119" s="40" t="s">
        <v>145</v>
      </c>
      <c r="L119" s="42"/>
      <c r="M119" s="42"/>
      <c r="N119" s="42"/>
      <c r="O119" s="42"/>
      <c r="P119" s="42" t="s">
        <v>37</v>
      </c>
      <c r="Q119" s="42"/>
      <c r="R119" s="10"/>
      <c r="S119" s="72"/>
    </row>
    <row r="120" spans="1:19" ht="12.75">
      <c r="A120" s="31">
        <v>113</v>
      </c>
      <c r="B120" s="10" t="s">
        <v>153</v>
      </c>
      <c r="C120" s="169">
        <v>16.2306</v>
      </c>
      <c r="D120" s="10">
        <v>303</v>
      </c>
      <c r="E120" s="42" t="s">
        <v>34</v>
      </c>
      <c r="F120" s="42">
        <v>8</v>
      </c>
      <c r="G120" s="42" t="s">
        <v>47</v>
      </c>
      <c r="H120" s="43">
        <v>30.1752</v>
      </c>
      <c r="I120" s="43">
        <v>1.8288000000000002</v>
      </c>
      <c r="J120" s="10">
        <v>0</v>
      </c>
      <c r="K120" s="40" t="s">
        <v>145</v>
      </c>
      <c r="L120" s="42"/>
      <c r="M120" s="42"/>
      <c r="N120" s="42"/>
      <c r="O120" s="42"/>
      <c r="P120" s="42" t="s">
        <v>37</v>
      </c>
      <c r="Q120" s="42"/>
      <c r="R120" s="10"/>
      <c r="S120" s="72"/>
    </row>
    <row r="121" spans="1:19" ht="12.75">
      <c r="A121" s="31">
        <v>114</v>
      </c>
      <c r="B121" s="10" t="s">
        <v>154</v>
      </c>
      <c r="C121" s="169">
        <v>11.5824</v>
      </c>
      <c r="D121" s="10">
        <v>127</v>
      </c>
      <c r="E121" s="42" t="s">
        <v>34</v>
      </c>
      <c r="F121" s="42">
        <v>8</v>
      </c>
      <c r="G121" s="42" t="s">
        <v>44</v>
      </c>
      <c r="H121" s="43">
        <v>13.716000000000001</v>
      </c>
      <c r="I121" s="43">
        <v>1.8288000000000002</v>
      </c>
      <c r="J121" s="10">
        <v>0</v>
      </c>
      <c r="K121" s="52" t="s">
        <v>145</v>
      </c>
      <c r="L121" s="42"/>
      <c r="M121" s="42" t="s">
        <v>37</v>
      </c>
      <c r="N121" s="42"/>
      <c r="O121" s="42"/>
      <c r="P121" s="42"/>
      <c r="Q121" s="42"/>
      <c r="R121" s="10"/>
      <c r="S121" s="72"/>
    </row>
    <row r="122" spans="1:19" ht="12.75">
      <c r="A122" s="31">
        <v>115</v>
      </c>
      <c r="B122" s="10" t="s">
        <v>155</v>
      </c>
      <c r="C122" s="169">
        <v>25.374599999999997</v>
      </c>
      <c r="D122" s="10">
        <v>122</v>
      </c>
      <c r="E122" s="42" t="s">
        <v>34</v>
      </c>
      <c r="F122" s="42">
        <v>7</v>
      </c>
      <c r="G122" s="42" t="s">
        <v>44</v>
      </c>
      <c r="H122" s="43">
        <v>4.8768</v>
      </c>
      <c r="I122" s="43">
        <v>0</v>
      </c>
      <c r="J122" s="10">
        <v>0</v>
      </c>
      <c r="K122" s="52" t="s">
        <v>145</v>
      </c>
      <c r="L122" s="42"/>
      <c r="M122" s="42" t="s">
        <v>37</v>
      </c>
      <c r="N122" s="42"/>
      <c r="O122" s="42"/>
      <c r="P122" s="42"/>
      <c r="Q122" s="42"/>
      <c r="R122" s="10"/>
      <c r="S122" s="72"/>
    </row>
    <row r="123" spans="1:19" ht="12.75">
      <c r="A123" s="31">
        <v>116</v>
      </c>
      <c r="B123" s="10" t="s">
        <v>156</v>
      </c>
      <c r="C123" s="169">
        <v>8.1915</v>
      </c>
      <c r="D123" s="10">
        <v>35</v>
      </c>
      <c r="E123" s="42" t="s">
        <v>34</v>
      </c>
      <c r="F123" s="42">
        <v>8</v>
      </c>
      <c r="G123" s="42" t="s">
        <v>35</v>
      </c>
      <c r="H123" s="43">
        <v>21.336000000000002</v>
      </c>
      <c r="I123" s="43">
        <v>1.6764000000000001</v>
      </c>
      <c r="J123" s="10">
        <v>0</v>
      </c>
      <c r="K123" s="52" t="s">
        <v>145</v>
      </c>
      <c r="L123" s="42"/>
      <c r="M123" s="42"/>
      <c r="N123" s="42" t="s">
        <v>37</v>
      </c>
      <c r="O123" s="42"/>
      <c r="P123" s="42"/>
      <c r="Q123" s="42"/>
      <c r="R123" s="10"/>
      <c r="S123" s="72"/>
    </row>
    <row r="124" spans="1:19" ht="12.75">
      <c r="A124" s="31">
        <v>117</v>
      </c>
      <c r="B124" s="10" t="s">
        <v>157</v>
      </c>
      <c r="C124" s="169">
        <v>6.400799999999999</v>
      </c>
      <c r="D124" s="10">
        <v>222</v>
      </c>
      <c r="E124" s="42" t="s">
        <v>34</v>
      </c>
      <c r="F124" s="42">
        <v>8</v>
      </c>
      <c r="G124" s="42" t="s">
        <v>35</v>
      </c>
      <c r="H124" s="43">
        <v>11.5824</v>
      </c>
      <c r="I124" s="43">
        <v>1.8288000000000002</v>
      </c>
      <c r="J124" s="10">
        <v>0</v>
      </c>
      <c r="K124" s="52" t="s">
        <v>145</v>
      </c>
      <c r="L124" s="42"/>
      <c r="M124" s="42"/>
      <c r="N124" s="42" t="s">
        <v>37</v>
      </c>
      <c r="O124" s="42"/>
      <c r="P124" s="42"/>
      <c r="Q124" s="42"/>
      <c r="R124" s="10"/>
      <c r="S124" s="72"/>
    </row>
    <row r="125" spans="1:19" ht="12.75">
      <c r="A125" s="31">
        <v>118</v>
      </c>
      <c r="B125" s="10" t="s">
        <v>158</v>
      </c>
      <c r="C125" s="169">
        <v>6.400799999999999</v>
      </c>
      <c r="D125" s="10">
        <v>222</v>
      </c>
      <c r="E125" s="42" t="s">
        <v>34</v>
      </c>
      <c r="F125" s="42">
        <v>8</v>
      </c>
      <c r="G125" s="42" t="s">
        <v>35</v>
      </c>
      <c r="H125" s="43">
        <v>28.651200000000003</v>
      </c>
      <c r="I125" s="43">
        <v>1.8288000000000002</v>
      </c>
      <c r="J125" s="10">
        <v>0</v>
      </c>
      <c r="K125" s="52" t="s">
        <v>145</v>
      </c>
      <c r="L125" s="42"/>
      <c r="M125" s="42"/>
      <c r="N125" s="42" t="s">
        <v>37</v>
      </c>
      <c r="O125" s="42"/>
      <c r="P125" s="42"/>
      <c r="Q125" s="42"/>
      <c r="R125" s="10"/>
      <c r="S125" s="72"/>
    </row>
    <row r="126" spans="1:19" ht="12.75">
      <c r="A126" s="31">
        <v>119</v>
      </c>
      <c r="B126" s="10" t="s">
        <v>159</v>
      </c>
      <c r="C126" s="169">
        <v>19.811999999999998</v>
      </c>
      <c r="D126" s="10">
        <v>356</v>
      </c>
      <c r="E126" s="42" t="s">
        <v>41</v>
      </c>
      <c r="F126" s="42">
        <v>8</v>
      </c>
      <c r="G126" s="42" t="s">
        <v>47</v>
      </c>
      <c r="H126" s="43">
        <v>27.432000000000002</v>
      </c>
      <c r="I126" s="43">
        <v>0.6096</v>
      </c>
      <c r="J126" s="10">
        <v>0</v>
      </c>
      <c r="K126" s="40" t="s">
        <v>145</v>
      </c>
      <c r="L126" s="42"/>
      <c r="M126" s="42"/>
      <c r="N126" s="42"/>
      <c r="O126" s="42"/>
      <c r="P126" s="42" t="s">
        <v>37</v>
      </c>
      <c r="Q126" s="42"/>
      <c r="R126" s="10"/>
      <c r="S126" s="72"/>
    </row>
    <row r="127" spans="1:19" ht="12.75">
      <c r="A127" s="31">
        <v>120</v>
      </c>
      <c r="B127" s="10" t="s">
        <v>160</v>
      </c>
      <c r="C127" s="169">
        <v>19.811999999999998</v>
      </c>
      <c r="D127" s="10">
        <v>356</v>
      </c>
      <c r="E127" s="42" t="s">
        <v>41</v>
      </c>
      <c r="F127" s="42">
        <v>8</v>
      </c>
      <c r="G127" s="42" t="s">
        <v>47</v>
      </c>
      <c r="H127" s="43">
        <v>33.2232</v>
      </c>
      <c r="I127" s="43">
        <v>1.8288000000000002</v>
      </c>
      <c r="J127" s="10">
        <v>0</v>
      </c>
      <c r="K127" s="40" t="s">
        <v>145</v>
      </c>
      <c r="L127" s="42" t="s">
        <v>37</v>
      </c>
      <c r="M127" s="42"/>
      <c r="N127" s="42"/>
      <c r="O127" s="42"/>
      <c r="P127" s="42"/>
      <c r="Q127" s="42"/>
      <c r="R127" s="10"/>
      <c r="S127" s="72"/>
    </row>
    <row r="128" spans="1:19" ht="12.75">
      <c r="A128" s="31">
        <v>121</v>
      </c>
      <c r="B128" s="10" t="s">
        <v>161</v>
      </c>
      <c r="C128" s="169">
        <v>28.956</v>
      </c>
      <c r="D128" s="10">
        <v>2</v>
      </c>
      <c r="E128" s="42" t="s">
        <v>34</v>
      </c>
      <c r="F128" s="42">
        <v>7</v>
      </c>
      <c r="G128" s="42" t="s">
        <v>47</v>
      </c>
      <c r="H128" s="43">
        <v>19.812</v>
      </c>
      <c r="I128" s="43">
        <v>0.762</v>
      </c>
      <c r="J128" s="10">
        <v>0</v>
      </c>
      <c r="K128" s="40" t="s">
        <v>145</v>
      </c>
      <c r="L128" s="42"/>
      <c r="M128" s="42" t="s">
        <v>37</v>
      </c>
      <c r="N128" s="42"/>
      <c r="O128" s="42"/>
      <c r="P128" s="42"/>
      <c r="Q128" s="42"/>
      <c r="R128" s="10"/>
      <c r="S128" s="72"/>
    </row>
    <row r="129" spans="1:19" ht="12.75">
      <c r="A129" s="31">
        <v>122</v>
      </c>
      <c r="B129" s="10" t="s">
        <v>162</v>
      </c>
      <c r="C129" s="169">
        <v>28.956</v>
      </c>
      <c r="D129" s="10">
        <v>2</v>
      </c>
      <c r="E129" s="42" t="s">
        <v>34</v>
      </c>
      <c r="F129" s="42">
        <v>7</v>
      </c>
      <c r="G129" s="42" t="s">
        <v>47</v>
      </c>
      <c r="H129" s="43">
        <v>24.9936</v>
      </c>
      <c r="I129" s="43">
        <v>0.762</v>
      </c>
      <c r="J129" s="10">
        <v>0</v>
      </c>
      <c r="K129" s="40" t="s">
        <v>145</v>
      </c>
      <c r="L129" s="42"/>
      <c r="M129" s="42" t="s">
        <v>37</v>
      </c>
      <c r="N129" s="42"/>
      <c r="O129" s="42"/>
      <c r="P129" s="42"/>
      <c r="Q129" s="42"/>
      <c r="R129" s="10"/>
      <c r="S129" s="72"/>
    </row>
    <row r="130" spans="1:19" ht="12.75">
      <c r="A130" s="31">
        <v>123</v>
      </c>
      <c r="B130" s="10" t="s">
        <v>163</v>
      </c>
      <c r="C130" s="169">
        <v>18.8976</v>
      </c>
      <c r="D130" s="10">
        <v>290</v>
      </c>
      <c r="E130" s="42" t="s">
        <v>34</v>
      </c>
      <c r="F130" s="42">
        <v>8</v>
      </c>
      <c r="G130" s="42" t="s">
        <v>35</v>
      </c>
      <c r="H130" s="43">
        <v>36.576</v>
      </c>
      <c r="I130" s="43">
        <v>1.8288000000000002</v>
      </c>
      <c r="J130" s="10">
        <v>0</v>
      </c>
      <c r="K130" s="52" t="s">
        <v>145</v>
      </c>
      <c r="L130" s="42" t="s">
        <v>37</v>
      </c>
      <c r="M130" s="42"/>
      <c r="N130" s="42"/>
      <c r="O130" s="42"/>
      <c r="P130" s="42"/>
      <c r="Q130" s="42"/>
      <c r="R130" s="10"/>
      <c r="S130" s="72"/>
    </row>
    <row r="131" spans="1:19" ht="12.75">
      <c r="A131" s="31">
        <v>124</v>
      </c>
      <c r="B131" s="10" t="s">
        <v>164</v>
      </c>
      <c r="C131" s="169">
        <v>14.5542</v>
      </c>
      <c r="D131" s="10">
        <v>300</v>
      </c>
      <c r="E131" s="42" t="s">
        <v>34</v>
      </c>
      <c r="F131" s="42">
        <v>8</v>
      </c>
      <c r="G131" s="42" t="s">
        <v>35</v>
      </c>
      <c r="H131" s="43">
        <v>27.432000000000002</v>
      </c>
      <c r="I131" s="43">
        <v>1.8288000000000002</v>
      </c>
      <c r="J131" s="10">
        <v>0</v>
      </c>
      <c r="K131" s="52" t="s">
        <v>145</v>
      </c>
      <c r="L131" s="42"/>
      <c r="M131" s="42"/>
      <c r="N131" s="42"/>
      <c r="O131" s="42"/>
      <c r="P131" s="42" t="s">
        <v>37</v>
      </c>
      <c r="Q131" s="42"/>
      <c r="R131" s="10"/>
      <c r="S131" s="72"/>
    </row>
    <row r="132" spans="1:19" ht="12.75">
      <c r="A132" s="31">
        <v>125</v>
      </c>
      <c r="B132" s="10" t="s">
        <v>165</v>
      </c>
      <c r="C132" s="169">
        <v>14.5542</v>
      </c>
      <c r="D132" s="10">
        <v>300</v>
      </c>
      <c r="E132" s="42" t="s">
        <v>34</v>
      </c>
      <c r="F132" s="42">
        <v>8</v>
      </c>
      <c r="G132" s="42" t="s">
        <v>35</v>
      </c>
      <c r="H132" s="43">
        <v>32.004000000000005</v>
      </c>
      <c r="I132" s="43">
        <v>1.8288000000000002</v>
      </c>
      <c r="J132" s="10">
        <v>0</v>
      </c>
      <c r="K132" s="52" t="s">
        <v>145</v>
      </c>
      <c r="L132" s="42" t="s">
        <v>37</v>
      </c>
      <c r="M132" s="42"/>
      <c r="N132" s="42"/>
      <c r="O132" s="42"/>
      <c r="P132" s="42"/>
      <c r="Q132" s="42"/>
      <c r="R132" s="10"/>
      <c r="S132" s="72"/>
    </row>
    <row r="133" spans="1:19" ht="12.75">
      <c r="A133" s="31">
        <v>126</v>
      </c>
      <c r="B133" s="10" t="s">
        <v>166</v>
      </c>
      <c r="C133" s="169">
        <v>6.9723</v>
      </c>
      <c r="D133" s="10">
        <v>345</v>
      </c>
      <c r="E133" s="42" t="s">
        <v>34</v>
      </c>
      <c r="F133" s="42">
        <v>6</v>
      </c>
      <c r="G133" s="42" t="s">
        <v>35</v>
      </c>
      <c r="H133" s="43">
        <v>31.6992</v>
      </c>
      <c r="I133" s="43">
        <v>1.8288000000000002</v>
      </c>
      <c r="J133" s="10">
        <v>0</v>
      </c>
      <c r="K133" s="52" t="s">
        <v>145</v>
      </c>
      <c r="L133" s="42"/>
      <c r="M133" s="42"/>
      <c r="N133" s="42" t="s">
        <v>37</v>
      </c>
      <c r="O133" s="42"/>
      <c r="P133" s="42"/>
      <c r="Q133" s="42"/>
      <c r="R133" s="10"/>
      <c r="S133" s="72"/>
    </row>
    <row r="134" spans="1:19" ht="12.75">
      <c r="A134" s="31">
        <v>127</v>
      </c>
      <c r="B134" s="10" t="s">
        <v>167</v>
      </c>
      <c r="C134" s="169">
        <v>6.9723</v>
      </c>
      <c r="D134" s="10">
        <v>345</v>
      </c>
      <c r="E134" s="42" t="s">
        <v>34</v>
      </c>
      <c r="F134" s="42">
        <v>6</v>
      </c>
      <c r="G134" s="42" t="s">
        <v>35</v>
      </c>
      <c r="H134" s="43">
        <v>17.3736</v>
      </c>
      <c r="I134" s="43">
        <v>1.8288000000000002</v>
      </c>
      <c r="J134" s="10">
        <v>5</v>
      </c>
      <c r="K134" s="52" t="s">
        <v>145</v>
      </c>
      <c r="L134" s="42"/>
      <c r="M134" s="42"/>
      <c r="N134" s="42" t="s">
        <v>37</v>
      </c>
      <c r="O134" s="42"/>
      <c r="P134" s="42"/>
      <c r="Q134" s="42"/>
      <c r="R134" s="10"/>
      <c r="S134" s="72"/>
    </row>
    <row r="135" spans="1:19" ht="12.75">
      <c r="A135" s="31">
        <v>128</v>
      </c>
      <c r="B135" s="10" t="s">
        <v>168</v>
      </c>
      <c r="C135" s="169">
        <v>9.2583</v>
      </c>
      <c r="D135" s="10">
        <v>78</v>
      </c>
      <c r="E135" s="42" t="s">
        <v>34</v>
      </c>
      <c r="F135" s="42">
        <v>6</v>
      </c>
      <c r="G135" s="42" t="s">
        <v>35</v>
      </c>
      <c r="H135" s="43">
        <v>19.5072</v>
      </c>
      <c r="I135" s="43">
        <v>1.8288000000000002</v>
      </c>
      <c r="J135" s="10">
        <v>0</v>
      </c>
      <c r="K135" s="52" t="s">
        <v>145</v>
      </c>
      <c r="L135" s="42"/>
      <c r="M135" s="42"/>
      <c r="N135" s="42"/>
      <c r="O135" s="42"/>
      <c r="P135" s="42"/>
      <c r="Q135" s="42" t="s">
        <v>37</v>
      </c>
      <c r="R135" s="10">
        <v>270</v>
      </c>
      <c r="S135" s="72"/>
    </row>
    <row r="136" spans="1:19" ht="12.75">
      <c r="A136" s="31">
        <v>129</v>
      </c>
      <c r="B136" s="10" t="s">
        <v>169</v>
      </c>
      <c r="C136" s="169">
        <v>9.2583</v>
      </c>
      <c r="D136" s="10">
        <v>78</v>
      </c>
      <c r="E136" s="42" t="s">
        <v>34</v>
      </c>
      <c r="F136" s="42">
        <v>6</v>
      </c>
      <c r="G136" s="42" t="s">
        <v>35</v>
      </c>
      <c r="H136" s="43">
        <v>27.432000000000002</v>
      </c>
      <c r="I136" s="43">
        <v>1.8288000000000002</v>
      </c>
      <c r="J136" s="10">
        <v>0</v>
      </c>
      <c r="K136" s="52" t="s">
        <v>145</v>
      </c>
      <c r="L136" s="42"/>
      <c r="M136" s="42" t="s">
        <v>37</v>
      </c>
      <c r="N136" s="42"/>
      <c r="O136" s="42"/>
      <c r="P136" s="42"/>
      <c r="Q136" s="42"/>
      <c r="R136" s="10"/>
      <c r="S136" s="72"/>
    </row>
    <row r="137" spans="1:19" ht="12.75">
      <c r="A137" s="31">
        <v>130</v>
      </c>
      <c r="B137" s="10" t="s">
        <v>170</v>
      </c>
      <c r="C137" s="169">
        <v>8.2296</v>
      </c>
      <c r="D137" s="10">
        <v>313</v>
      </c>
      <c r="E137" s="42" t="s">
        <v>34</v>
      </c>
      <c r="F137" s="42">
        <v>8</v>
      </c>
      <c r="G137" s="42" t="s">
        <v>35</v>
      </c>
      <c r="H137" s="43">
        <v>16.764</v>
      </c>
      <c r="I137" s="43">
        <v>1.6764000000000001</v>
      </c>
      <c r="J137" s="10">
        <v>0</v>
      </c>
      <c r="K137" s="52" t="s">
        <v>145</v>
      </c>
      <c r="L137" s="42"/>
      <c r="M137" s="42"/>
      <c r="N137" s="42"/>
      <c r="O137" s="42"/>
      <c r="P137" s="42" t="s">
        <v>37</v>
      </c>
      <c r="Q137" s="42"/>
      <c r="R137" s="10">
        <v>90</v>
      </c>
      <c r="S137" s="72"/>
    </row>
    <row r="138" spans="1:19" ht="12.75">
      <c r="A138" s="31">
        <v>131</v>
      </c>
      <c r="B138" s="10" t="s">
        <v>171</v>
      </c>
      <c r="C138" s="169">
        <v>7.1628</v>
      </c>
      <c r="D138" s="10">
        <v>47</v>
      </c>
      <c r="E138" s="42" t="s">
        <v>34</v>
      </c>
      <c r="F138" s="42">
        <v>8</v>
      </c>
      <c r="G138" s="42" t="s">
        <v>35</v>
      </c>
      <c r="H138" s="43">
        <v>10.668000000000001</v>
      </c>
      <c r="I138" s="43">
        <v>1.423416</v>
      </c>
      <c r="J138" s="10">
        <v>0</v>
      </c>
      <c r="K138" s="52" t="s">
        <v>145</v>
      </c>
      <c r="L138" s="42"/>
      <c r="M138" s="42"/>
      <c r="N138" s="42" t="s">
        <v>37</v>
      </c>
      <c r="O138" s="42"/>
      <c r="P138" s="42"/>
      <c r="Q138" s="42"/>
      <c r="R138" s="10"/>
      <c r="S138" s="72"/>
    </row>
    <row r="139" spans="1:19" ht="12.75">
      <c r="A139" s="31">
        <v>132</v>
      </c>
      <c r="B139" s="10" t="s">
        <v>172</v>
      </c>
      <c r="C139" s="169">
        <v>4.876799999999999</v>
      </c>
      <c r="D139" s="10">
        <v>331</v>
      </c>
      <c r="E139" s="42" t="s">
        <v>34</v>
      </c>
      <c r="F139" s="42">
        <v>8</v>
      </c>
      <c r="G139" s="42" t="s">
        <v>35</v>
      </c>
      <c r="H139" s="43">
        <v>17.9832</v>
      </c>
      <c r="I139" s="43">
        <v>1.6764000000000001</v>
      </c>
      <c r="J139" s="10">
        <v>0</v>
      </c>
      <c r="K139" s="52" t="s">
        <v>145</v>
      </c>
      <c r="L139" s="42"/>
      <c r="M139" s="42"/>
      <c r="N139" s="42"/>
      <c r="O139" s="42"/>
      <c r="P139" s="42" t="s">
        <v>37</v>
      </c>
      <c r="Q139" s="42"/>
      <c r="R139" s="10"/>
      <c r="S139" s="72"/>
    </row>
    <row r="140" spans="1:19" ht="12.75">
      <c r="A140" s="31">
        <v>133</v>
      </c>
      <c r="B140" s="10" t="s">
        <v>173</v>
      </c>
      <c r="C140" s="169">
        <v>7.581899999999999</v>
      </c>
      <c r="D140" s="10">
        <v>313</v>
      </c>
      <c r="E140" s="42" t="s">
        <v>34</v>
      </c>
      <c r="F140" s="42">
        <v>8</v>
      </c>
      <c r="G140" s="42" t="s">
        <v>35</v>
      </c>
      <c r="H140" s="43">
        <v>18.288</v>
      </c>
      <c r="I140" s="43">
        <v>1.8288000000000002</v>
      </c>
      <c r="J140" s="10">
        <v>0</v>
      </c>
      <c r="K140" s="52" t="s">
        <v>145</v>
      </c>
      <c r="L140" s="42"/>
      <c r="M140" s="42"/>
      <c r="N140" s="42" t="s">
        <v>37</v>
      </c>
      <c r="O140" s="42"/>
      <c r="P140" s="42"/>
      <c r="Q140" s="42"/>
      <c r="R140" s="10"/>
      <c r="S140" s="72"/>
    </row>
    <row r="141" spans="1:19" ht="12.75">
      <c r="A141" s="31">
        <v>134</v>
      </c>
      <c r="B141" s="10" t="s">
        <v>174</v>
      </c>
      <c r="C141" s="169">
        <v>3.4671</v>
      </c>
      <c r="D141" s="10">
        <v>316</v>
      </c>
      <c r="E141" s="42" t="s">
        <v>34</v>
      </c>
      <c r="F141" s="42">
        <v>8</v>
      </c>
      <c r="G141" s="42" t="s">
        <v>35</v>
      </c>
      <c r="H141" s="43">
        <v>30.48</v>
      </c>
      <c r="I141" s="43">
        <v>1.8288000000000002</v>
      </c>
      <c r="J141" s="10">
        <v>10</v>
      </c>
      <c r="K141" s="52" t="s">
        <v>145</v>
      </c>
      <c r="L141" s="42"/>
      <c r="M141" s="42"/>
      <c r="N141" s="42"/>
      <c r="O141" s="42"/>
      <c r="P141" s="42" t="s">
        <v>37</v>
      </c>
      <c r="Q141" s="42"/>
      <c r="R141" s="10"/>
      <c r="S141" s="72"/>
    </row>
    <row r="142" spans="1:19" ht="12.75">
      <c r="A142" s="31">
        <v>135</v>
      </c>
      <c r="B142" s="10" t="s">
        <v>175</v>
      </c>
      <c r="C142" s="169">
        <v>24.2316</v>
      </c>
      <c r="D142" s="10">
        <v>285</v>
      </c>
      <c r="E142" s="42" t="s">
        <v>34</v>
      </c>
      <c r="F142" s="42">
        <v>7</v>
      </c>
      <c r="G142" s="42" t="s">
        <v>44</v>
      </c>
      <c r="H142" s="43">
        <v>1.524</v>
      </c>
      <c r="I142" s="43">
        <v>1.728216</v>
      </c>
      <c r="J142" s="10">
        <v>0</v>
      </c>
      <c r="K142" s="52" t="s">
        <v>145</v>
      </c>
      <c r="L142" s="42"/>
      <c r="M142" s="42"/>
      <c r="N142" s="42" t="s">
        <v>37</v>
      </c>
      <c r="O142" s="42"/>
      <c r="P142" s="42"/>
      <c r="Q142" s="42"/>
      <c r="R142" s="10"/>
      <c r="S142" s="72"/>
    </row>
    <row r="143" spans="1:19" ht="12.75">
      <c r="A143" s="31">
        <v>136</v>
      </c>
      <c r="B143" s="10" t="s">
        <v>176</v>
      </c>
      <c r="C143" s="169">
        <v>20.269199999999998</v>
      </c>
      <c r="D143" s="10">
        <v>148</v>
      </c>
      <c r="E143" s="42" t="s">
        <v>34</v>
      </c>
      <c r="F143" s="42">
        <v>7</v>
      </c>
      <c r="G143" s="42" t="s">
        <v>44</v>
      </c>
      <c r="H143" s="43">
        <v>5.486400000000001</v>
      </c>
      <c r="I143" s="43">
        <v>1.524</v>
      </c>
      <c r="J143" s="10">
        <v>0</v>
      </c>
      <c r="K143" s="52" t="s">
        <v>145</v>
      </c>
      <c r="L143" s="42"/>
      <c r="M143" s="42"/>
      <c r="N143" s="42" t="s">
        <v>37</v>
      </c>
      <c r="O143" s="42"/>
      <c r="P143" s="42"/>
      <c r="Q143" s="42"/>
      <c r="R143" s="10"/>
      <c r="S143" s="72"/>
    </row>
    <row r="144" spans="1:19" ht="12.75">
      <c r="A144" s="31">
        <v>137</v>
      </c>
      <c r="B144" s="10" t="s">
        <v>177</v>
      </c>
      <c r="C144" s="169">
        <v>10.401299999999999</v>
      </c>
      <c r="D144" s="10">
        <v>13</v>
      </c>
      <c r="E144" s="42" t="s">
        <v>41</v>
      </c>
      <c r="F144" s="42">
        <v>8</v>
      </c>
      <c r="G144" s="42" t="s">
        <v>35</v>
      </c>
      <c r="H144" s="43">
        <v>24.384</v>
      </c>
      <c r="I144" s="43">
        <v>2.4384</v>
      </c>
      <c r="J144" s="10">
        <v>5</v>
      </c>
      <c r="K144" s="52" t="s">
        <v>145</v>
      </c>
      <c r="L144" s="42"/>
      <c r="M144" s="42"/>
      <c r="N144" s="42"/>
      <c r="O144" s="42"/>
      <c r="P144" s="42" t="s">
        <v>37</v>
      </c>
      <c r="Q144" s="42"/>
      <c r="R144" s="10"/>
      <c r="S144" s="72"/>
    </row>
    <row r="145" spans="1:19" ht="12.75">
      <c r="A145" s="31">
        <v>138</v>
      </c>
      <c r="B145" s="10" t="s">
        <v>178</v>
      </c>
      <c r="C145" s="169">
        <v>10.401299999999999</v>
      </c>
      <c r="D145" s="10">
        <v>13</v>
      </c>
      <c r="E145" s="42" t="s">
        <v>41</v>
      </c>
      <c r="F145" s="42">
        <v>8</v>
      </c>
      <c r="G145" s="42" t="s">
        <v>35</v>
      </c>
      <c r="H145" s="43">
        <v>15.24</v>
      </c>
      <c r="I145" s="43">
        <v>1.2192</v>
      </c>
      <c r="J145" s="10">
        <v>5</v>
      </c>
      <c r="K145" s="52" t="s">
        <v>145</v>
      </c>
      <c r="L145" s="42"/>
      <c r="M145" s="42"/>
      <c r="N145" s="42" t="s">
        <v>37</v>
      </c>
      <c r="O145" s="42"/>
      <c r="P145" s="42"/>
      <c r="Q145" s="42"/>
      <c r="R145" s="10"/>
      <c r="S145" s="72">
        <v>90</v>
      </c>
    </row>
    <row r="146" spans="1:19" ht="12.75">
      <c r="A146" s="31">
        <v>139</v>
      </c>
      <c r="B146" s="10" t="s">
        <v>179</v>
      </c>
      <c r="C146" s="169">
        <v>10.401299999999999</v>
      </c>
      <c r="D146" s="10">
        <v>13</v>
      </c>
      <c r="E146" s="42" t="s">
        <v>41</v>
      </c>
      <c r="F146" s="42">
        <v>8</v>
      </c>
      <c r="G146" s="42" t="s">
        <v>35</v>
      </c>
      <c r="H146" s="43">
        <v>8.5344</v>
      </c>
      <c r="I146" s="43">
        <v>0.6096</v>
      </c>
      <c r="J146" s="10">
        <v>5</v>
      </c>
      <c r="K146" s="52" t="s">
        <v>145</v>
      </c>
      <c r="L146" s="42"/>
      <c r="M146" s="42"/>
      <c r="N146" s="42"/>
      <c r="O146" s="42"/>
      <c r="P146" s="42" t="s">
        <v>37</v>
      </c>
      <c r="Q146" s="42"/>
      <c r="R146" s="10"/>
      <c r="S146" s="72"/>
    </row>
    <row r="147" spans="1:19" ht="12.75">
      <c r="A147" s="31">
        <v>140</v>
      </c>
      <c r="B147" s="10" t="s">
        <v>180</v>
      </c>
      <c r="C147" s="169">
        <v>9.677399999999999</v>
      </c>
      <c r="D147" s="10">
        <v>39</v>
      </c>
      <c r="E147" s="42" t="s">
        <v>34</v>
      </c>
      <c r="F147" s="42">
        <v>8</v>
      </c>
      <c r="G147" s="42" t="s">
        <v>35</v>
      </c>
      <c r="H147" s="43">
        <v>6.096</v>
      </c>
      <c r="I147" s="43">
        <v>1.3716000000000002</v>
      </c>
      <c r="J147" s="10">
        <v>0</v>
      </c>
      <c r="K147" s="52" t="s">
        <v>145</v>
      </c>
      <c r="L147" s="42"/>
      <c r="M147" s="42"/>
      <c r="N147" s="42"/>
      <c r="O147" s="42"/>
      <c r="P147" s="42" t="s">
        <v>37</v>
      </c>
      <c r="Q147" s="42"/>
      <c r="R147" s="10"/>
      <c r="S147" s="72"/>
    </row>
    <row r="148" spans="1:19" ht="12.75">
      <c r="A148" s="31">
        <v>141</v>
      </c>
      <c r="B148" s="10" t="s">
        <v>181</v>
      </c>
      <c r="C148" s="169">
        <v>6.248399999999999</v>
      </c>
      <c r="D148" s="10">
        <v>6</v>
      </c>
      <c r="E148" s="42" t="s">
        <v>34</v>
      </c>
      <c r="F148" s="42">
        <v>8</v>
      </c>
      <c r="G148" s="42" t="s">
        <v>35</v>
      </c>
      <c r="H148" s="43">
        <v>6.096</v>
      </c>
      <c r="I148" s="43">
        <v>1.6764000000000001</v>
      </c>
      <c r="J148" s="10">
        <v>0</v>
      </c>
      <c r="K148" s="52" t="s">
        <v>145</v>
      </c>
      <c r="L148" s="42"/>
      <c r="M148" s="42"/>
      <c r="N148" s="42" t="s">
        <v>37</v>
      </c>
      <c r="O148" s="42"/>
      <c r="P148" s="42"/>
      <c r="Q148" s="42"/>
      <c r="R148" s="10"/>
      <c r="S148" s="72"/>
    </row>
    <row r="149" spans="1:19" ht="12.75">
      <c r="A149" s="31">
        <v>142</v>
      </c>
      <c r="B149" s="10" t="s">
        <v>182</v>
      </c>
      <c r="C149" s="169">
        <v>6.248399999999999</v>
      </c>
      <c r="D149" s="10">
        <v>6</v>
      </c>
      <c r="E149" s="42" t="s">
        <v>34</v>
      </c>
      <c r="F149" s="42">
        <v>8</v>
      </c>
      <c r="G149" s="42" t="s">
        <v>35</v>
      </c>
      <c r="H149" s="43">
        <v>23.7744</v>
      </c>
      <c r="I149" s="43">
        <v>1.6764000000000001</v>
      </c>
      <c r="J149" s="10">
        <v>0</v>
      </c>
      <c r="K149" s="52" t="s">
        <v>145</v>
      </c>
      <c r="L149" s="42"/>
      <c r="M149" s="42"/>
      <c r="N149" s="42" t="s">
        <v>37</v>
      </c>
      <c r="O149" s="42"/>
      <c r="P149" s="42"/>
      <c r="Q149" s="42"/>
      <c r="R149" s="10"/>
      <c r="S149" s="72"/>
    </row>
    <row r="150" spans="1:19" ht="12.75">
      <c r="A150" s="31">
        <v>143</v>
      </c>
      <c r="B150" s="10" t="s">
        <v>183</v>
      </c>
      <c r="C150" s="169">
        <v>6.248399999999999</v>
      </c>
      <c r="D150" s="10">
        <v>6</v>
      </c>
      <c r="E150" s="42" t="s">
        <v>34</v>
      </c>
      <c r="F150" s="42">
        <v>8</v>
      </c>
      <c r="G150" s="42" t="s">
        <v>35</v>
      </c>
      <c r="H150" s="43">
        <v>18.288</v>
      </c>
      <c r="I150" s="43">
        <v>1.6764000000000001</v>
      </c>
      <c r="J150" s="10">
        <v>0</v>
      </c>
      <c r="K150" s="52" t="s">
        <v>145</v>
      </c>
      <c r="L150" s="42"/>
      <c r="M150" s="42"/>
      <c r="N150" s="42" t="s">
        <v>37</v>
      </c>
      <c r="O150" s="42"/>
      <c r="P150" s="42"/>
      <c r="Q150" s="42"/>
      <c r="R150" s="10"/>
      <c r="S150" s="72"/>
    </row>
    <row r="151" spans="1:19" ht="12.75">
      <c r="A151" s="31">
        <v>144</v>
      </c>
      <c r="B151" s="10" t="s">
        <v>184</v>
      </c>
      <c r="C151" s="169">
        <v>3.429</v>
      </c>
      <c r="D151" s="10">
        <v>186</v>
      </c>
      <c r="E151" s="42" t="s">
        <v>41</v>
      </c>
      <c r="F151" s="42">
        <v>8</v>
      </c>
      <c r="G151" s="42" t="s">
        <v>44</v>
      </c>
      <c r="H151" s="43">
        <v>22.250400000000003</v>
      </c>
      <c r="I151" s="43">
        <v>2.4384</v>
      </c>
      <c r="J151" s="10">
        <v>0</v>
      </c>
      <c r="K151" s="52" t="s">
        <v>145</v>
      </c>
      <c r="L151" s="42" t="s">
        <v>37</v>
      </c>
      <c r="M151" s="42"/>
      <c r="N151" s="42"/>
      <c r="O151" s="42"/>
      <c r="P151" s="42"/>
      <c r="Q151" s="42"/>
      <c r="R151" s="10"/>
      <c r="S151" s="72"/>
    </row>
    <row r="152" spans="1:19" ht="12.75">
      <c r="A152" s="31">
        <v>145</v>
      </c>
      <c r="B152" s="10" t="s">
        <v>185</v>
      </c>
      <c r="C152" s="169">
        <v>3.429</v>
      </c>
      <c r="D152" s="10">
        <v>186</v>
      </c>
      <c r="E152" s="42" t="s">
        <v>41</v>
      </c>
      <c r="F152" s="42">
        <v>8</v>
      </c>
      <c r="G152" s="42" t="s">
        <v>44</v>
      </c>
      <c r="H152" s="43">
        <v>10.972800000000001</v>
      </c>
      <c r="I152" s="43">
        <v>0.9144000000000001</v>
      </c>
      <c r="J152" s="10">
        <v>0</v>
      </c>
      <c r="K152" s="52" t="s">
        <v>145</v>
      </c>
      <c r="L152" s="42"/>
      <c r="M152" s="42" t="s">
        <v>37</v>
      </c>
      <c r="N152" s="42"/>
      <c r="O152" s="42"/>
      <c r="P152" s="42"/>
      <c r="Q152" s="42"/>
      <c r="R152" s="10"/>
      <c r="S152" s="72"/>
    </row>
    <row r="153" spans="1:19" ht="12.75">
      <c r="A153" s="31">
        <v>146</v>
      </c>
      <c r="B153" s="10" t="s">
        <v>186</v>
      </c>
      <c r="C153" s="169">
        <v>10.210799999999999</v>
      </c>
      <c r="D153" s="10">
        <v>11</v>
      </c>
      <c r="E153" s="42" t="s">
        <v>41</v>
      </c>
      <c r="F153" s="42">
        <v>8</v>
      </c>
      <c r="G153" s="42" t="s">
        <v>44</v>
      </c>
      <c r="H153" s="43">
        <v>24.384</v>
      </c>
      <c r="I153" s="43" t="s">
        <v>44</v>
      </c>
      <c r="J153" s="10">
        <v>0</v>
      </c>
      <c r="K153" s="52" t="s">
        <v>145</v>
      </c>
      <c r="L153" s="42" t="s">
        <v>37</v>
      </c>
      <c r="M153" s="42"/>
      <c r="N153" s="42"/>
      <c r="O153" s="42"/>
      <c r="P153" s="42"/>
      <c r="Q153" s="42"/>
      <c r="R153" s="10"/>
      <c r="S153" s="72"/>
    </row>
    <row r="154" spans="1:19" ht="12.75">
      <c r="A154" s="31">
        <v>147</v>
      </c>
      <c r="B154" s="10" t="s">
        <v>187</v>
      </c>
      <c r="C154" s="169">
        <v>10.210799999999999</v>
      </c>
      <c r="D154" s="10">
        <v>11</v>
      </c>
      <c r="E154" s="42" t="s">
        <v>41</v>
      </c>
      <c r="F154" s="42">
        <v>8</v>
      </c>
      <c r="G154" s="42" t="s">
        <v>44</v>
      </c>
      <c r="H154" s="43">
        <v>6.096</v>
      </c>
      <c r="I154" s="43">
        <v>0.762</v>
      </c>
      <c r="J154" s="10">
        <v>0</v>
      </c>
      <c r="K154" s="52" t="s">
        <v>145</v>
      </c>
      <c r="L154" s="42"/>
      <c r="M154" s="42" t="s">
        <v>37</v>
      </c>
      <c r="N154" s="42"/>
      <c r="O154" s="42"/>
      <c r="P154" s="42"/>
      <c r="Q154" s="42"/>
      <c r="R154" s="10"/>
      <c r="S154" s="72"/>
    </row>
    <row r="155" spans="1:19" ht="12.75">
      <c r="A155" s="31">
        <v>148</v>
      </c>
      <c r="B155" s="10" t="s">
        <v>188</v>
      </c>
      <c r="C155" s="169">
        <v>10.210799999999999</v>
      </c>
      <c r="D155" s="10">
        <v>11</v>
      </c>
      <c r="E155" s="42" t="s">
        <v>41</v>
      </c>
      <c r="F155" s="42">
        <v>8</v>
      </c>
      <c r="G155" s="42" t="s">
        <v>44</v>
      </c>
      <c r="H155" s="43">
        <v>27.432000000000002</v>
      </c>
      <c r="I155" s="43" t="s">
        <v>44</v>
      </c>
      <c r="J155" s="10">
        <v>0</v>
      </c>
      <c r="K155" s="52" t="s">
        <v>145</v>
      </c>
      <c r="L155" s="42"/>
      <c r="M155" s="42" t="s">
        <v>37</v>
      </c>
      <c r="N155" s="42"/>
      <c r="O155" s="42"/>
      <c r="P155" s="42"/>
      <c r="Q155" s="42"/>
      <c r="R155" s="10"/>
      <c r="S155" s="72"/>
    </row>
    <row r="156" spans="1:19" ht="12.75">
      <c r="A156" s="31">
        <v>149</v>
      </c>
      <c r="B156" s="10" t="s">
        <v>189</v>
      </c>
      <c r="C156" s="169">
        <v>15.011399999999998</v>
      </c>
      <c r="D156" s="10">
        <v>120</v>
      </c>
      <c r="E156" s="42" t="s">
        <v>34</v>
      </c>
      <c r="F156" s="42">
        <v>7</v>
      </c>
      <c r="G156" s="42" t="s">
        <v>35</v>
      </c>
      <c r="H156" s="43">
        <v>38.1</v>
      </c>
      <c r="I156" s="43">
        <v>1.8288000000000002</v>
      </c>
      <c r="J156" s="10">
        <v>0</v>
      </c>
      <c r="K156" s="52" t="s">
        <v>145</v>
      </c>
      <c r="L156" s="42"/>
      <c r="M156" s="42"/>
      <c r="N156" s="42"/>
      <c r="O156" s="42"/>
      <c r="P156" s="42"/>
      <c r="Q156" s="42" t="s">
        <v>37</v>
      </c>
      <c r="R156" s="10"/>
      <c r="S156" s="72"/>
    </row>
    <row r="157" spans="1:19" ht="12.75">
      <c r="A157" s="31">
        <v>150</v>
      </c>
      <c r="B157" s="10" t="s">
        <v>190</v>
      </c>
      <c r="C157" s="169">
        <v>15.011399999999998</v>
      </c>
      <c r="D157" s="10">
        <v>120</v>
      </c>
      <c r="E157" s="42" t="s">
        <v>34</v>
      </c>
      <c r="F157" s="42">
        <v>7</v>
      </c>
      <c r="G157" s="42" t="s">
        <v>35</v>
      </c>
      <c r="H157" s="43">
        <v>9.144</v>
      </c>
      <c r="I157" s="43">
        <v>1.8288000000000002</v>
      </c>
      <c r="J157" s="10">
        <v>0</v>
      </c>
      <c r="K157" s="52" t="s">
        <v>145</v>
      </c>
      <c r="L157" s="42" t="s">
        <v>37</v>
      </c>
      <c r="M157" s="42"/>
      <c r="N157" s="42"/>
      <c r="O157" s="42"/>
      <c r="P157" s="42"/>
      <c r="Q157" s="42"/>
      <c r="R157" s="10"/>
      <c r="S157" s="72"/>
    </row>
    <row r="158" spans="1:19" ht="12.75">
      <c r="A158" s="31">
        <v>151</v>
      </c>
      <c r="B158" s="10" t="s">
        <v>191</v>
      </c>
      <c r="C158" s="169">
        <v>7.239</v>
      </c>
      <c r="D158" s="10">
        <v>330</v>
      </c>
      <c r="E158" s="42" t="s">
        <v>34</v>
      </c>
      <c r="F158" s="42">
        <v>8</v>
      </c>
      <c r="G158" s="42" t="s">
        <v>35</v>
      </c>
      <c r="H158" s="43">
        <v>28.041600000000003</v>
      </c>
      <c r="I158" s="43">
        <v>1.524</v>
      </c>
      <c r="J158" s="10">
        <v>0</v>
      </c>
      <c r="K158" s="52" t="s">
        <v>145</v>
      </c>
      <c r="L158" s="42"/>
      <c r="M158" s="42" t="s">
        <v>37</v>
      </c>
      <c r="N158" s="42"/>
      <c r="O158" s="42"/>
      <c r="P158" s="42"/>
      <c r="Q158" s="42"/>
      <c r="R158" s="10"/>
      <c r="S158" s="72"/>
    </row>
    <row r="159" spans="1:19" ht="12.75">
      <c r="A159" s="31">
        <v>152</v>
      </c>
      <c r="B159" s="10" t="s">
        <v>192</v>
      </c>
      <c r="C159" s="169">
        <v>5.4102</v>
      </c>
      <c r="D159" s="10">
        <v>337</v>
      </c>
      <c r="E159" s="42" t="s">
        <v>34</v>
      </c>
      <c r="F159" s="42">
        <v>7</v>
      </c>
      <c r="G159" s="42" t="s">
        <v>35</v>
      </c>
      <c r="H159" s="43">
        <v>27.432000000000002</v>
      </c>
      <c r="I159" s="43">
        <v>1.8288000000000002</v>
      </c>
      <c r="J159" s="10">
        <v>0</v>
      </c>
      <c r="K159" s="52" t="s">
        <v>145</v>
      </c>
      <c r="L159" s="42"/>
      <c r="M159" s="42"/>
      <c r="N159" s="42" t="s">
        <v>37</v>
      </c>
      <c r="O159" s="42"/>
      <c r="P159" s="42"/>
      <c r="Q159" s="42"/>
      <c r="R159" s="10"/>
      <c r="S159" s="72"/>
    </row>
    <row r="160" spans="1:19" ht="12.75">
      <c r="A160" s="31">
        <v>153</v>
      </c>
      <c r="B160" s="10" t="s">
        <v>193</v>
      </c>
      <c r="C160" s="169">
        <v>5.4102</v>
      </c>
      <c r="D160" s="10">
        <v>337</v>
      </c>
      <c r="E160" s="42" t="s">
        <v>34</v>
      </c>
      <c r="F160" s="42">
        <v>7</v>
      </c>
      <c r="G160" s="42" t="s">
        <v>35</v>
      </c>
      <c r="H160" s="43">
        <v>33.528</v>
      </c>
      <c r="I160" s="43">
        <v>1.8288000000000002</v>
      </c>
      <c r="J160" s="10">
        <v>0</v>
      </c>
      <c r="K160" s="52" t="s">
        <v>145</v>
      </c>
      <c r="L160" s="42"/>
      <c r="M160" s="42"/>
      <c r="N160" s="42" t="s">
        <v>37</v>
      </c>
      <c r="O160" s="42"/>
      <c r="P160" s="42"/>
      <c r="Q160" s="42"/>
      <c r="R160" s="10"/>
      <c r="S160" s="72"/>
    </row>
    <row r="161" spans="1:19" ht="12.75">
      <c r="A161" s="31">
        <v>154</v>
      </c>
      <c r="B161" s="10" t="s">
        <v>194</v>
      </c>
      <c r="C161" s="169">
        <v>6.172199999999999</v>
      </c>
      <c r="D161" s="10">
        <v>264</v>
      </c>
      <c r="E161" s="42" t="s">
        <v>34</v>
      </c>
      <c r="F161" s="42">
        <v>8</v>
      </c>
      <c r="G161" s="42" t="s">
        <v>35</v>
      </c>
      <c r="H161" s="43">
        <v>4.2672</v>
      </c>
      <c r="I161" s="43">
        <v>1.8288000000000002</v>
      </c>
      <c r="J161" s="10">
        <v>170</v>
      </c>
      <c r="K161" s="52" t="s">
        <v>145</v>
      </c>
      <c r="L161" s="42"/>
      <c r="M161" s="42"/>
      <c r="N161" s="42"/>
      <c r="O161" s="42"/>
      <c r="P161" s="42" t="s">
        <v>37</v>
      </c>
      <c r="Q161" s="42"/>
      <c r="R161" s="10"/>
      <c r="S161" s="72"/>
    </row>
    <row r="162" spans="1:19" ht="12.75">
      <c r="A162" s="31">
        <v>155</v>
      </c>
      <c r="B162" s="10" t="s">
        <v>195</v>
      </c>
      <c r="C162" s="169">
        <v>6.172199999999999</v>
      </c>
      <c r="D162" s="10">
        <v>264</v>
      </c>
      <c r="E162" s="42" t="s">
        <v>34</v>
      </c>
      <c r="F162" s="42">
        <v>8</v>
      </c>
      <c r="G162" s="42" t="s">
        <v>35</v>
      </c>
      <c r="H162" s="43">
        <v>17.9832</v>
      </c>
      <c r="I162" s="43">
        <v>1.8288000000000002</v>
      </c>
      <c r="J162" s="10">
        <v>170</v>
      </c>
      <c r="K162" s="52" t="s">
        <v>145</v>
      </c>
      <c r="L162" s="42"/>
      <c r="M162" s="42"/>
      <c r="N162" s="42"/>
      <c r="O162" s="42"/>
      <c r="P162" s="42" t="s">
        <v>37</v>
      </c>
      <c r="Q162" s="42"/>
      <c r="R162" s="10"/>
      <c r="S162" s="72"/>
    </row>
    <row r="163" spans="1:19" ht="12.75">
      <c r="A163" s="31">
        <v>156</v>
      </c>
      <c r="B163" s="10" t="s">
        <v>196</v>
      </c>
      <c r="C163" s="169">
        <v>3.3146999999999998</v>
      </c>
      <c r="D163" s="10">
        <v>134</v>
      </c>
      <c r="E163" s="42" t="s">
        <v>34</v>
      </c>
      <c r="F163" s="42">
        <v>8</v>
      </c>
      <c r="G163" s="42" t="s">
        <v>35</v>
      </c>
      <c r="H163" s="43">
        <v>8.2296</v>
      </c>
      <c r="I163" s="43">
        <v>1.524</v>
      </c>
      <c r="J163" s="10">
        <v>0</v>
      </c>
      <c r="K163" s="52" t="s">
        <v>145</v>
      </c>
      <c r="L163" s="42"/>
      <c r="M163" s="42"/>
      <c r="N163" s="42" t="s">
        <v>37</v>
      </c>
      <c r="O163" s="42"/>
      <c r="P163" s="42"/>
      <c r="Q163" s="42"/>
      <c r="R163" s="10"/>
      <c r="S163" s="72"/>
    </row>
    <row r="164" spans="1:19" ht="12.75">
      <c r="A164" s="31">
        <v>157</v>
      </c>
      <c r="B164" s="10" t="s">
        <v>197</v>
      </c>
      <c r="C164" s="169">
        <v>3.3146999999999998</v>
      </c>
      <c r="D164" s="10">
        <v>134</v>
      </c>
      <c r="E164" s="42" t="s">
        <v>34</v>
      </c>
      <c r="F164" s="42">
        <v>8</v>
      </c>
      <c r="G164" s="42" t="s">
        <v>35</v>
      </c>
      <c r="H164" s="43">
        <v>7.62</v>
      </c>
      <c r="I164" s="43">
        <v>1.8288000000000002</v>
      </c>
      <c r="J164" s="10">
        <v>0</v>
      </c>
      <c r="K164" s="52" t="s">
        <v>145</v>
      </c>
      <c r="L164" s="42"/>
      <c r="M164" s="42"/>
      <c r="N164" s="42"/>
      <c r="O164" s="42"/>
      <c r="P164" s="42" t="s">
        <v>37</v>
      </c>
      <c r="Q164" s="42"/>
      <c r="R164" s="10"/>
      <c r="S164" s="72"/>
    </row>
    <row r="165" spans="1:19" ht="12.75">
      <c r="A165" s="31">
        <v>158</v>
      </c>
      <c r="B165" s="10" t="s">
        <v>198</v>
      </c>
      <c r="C165" s="169">
        <v>3.3146999999999998</v>
      </c>
      <c r="D165" s="10">
        <v>134</v>
      </c>
      <c r="E165" s="42" t="s">
        <v>34</v>
      </c>
      <c r="F165" s="42">
        <v>8</v>
      </c>
      <c r="G165" s="42" t="s">
        <v>35</v>
      </c>
      <c r="H165" s="43">
        <v>8.2296</v>
      </c>
      <c r="I165" s="43">
        <v>1.524</v>
      </c>
      <c r="J165" s="10">
        <v>0</v>
      </c>
      <c r="K165" s="52" t="s">
        <v>145</v>
      </c>
      <c r="L165" s="42"/>
      <c r="M165" s="42"/>
      <c r="N165" s="42" t="s">
        <v>37</v>
      </c>
      <c r="O165" s="42"/>
      <c r="P165" s="42"/>
      <c r="Q165" s="42"/>
      <c r="R165" s="10"/>
      <c r="S165" s="72"/>
    </row>
    <row r="166" spans="1:19" ht="12.75">
      <c r="A166" s="31">
        <v>159</v>
      </c>
      <c r="B166" s="10" t="s">
        <v>199</v>
      </c>
      <c r="C166" s="169">
        <v>3.3146999999999998</v>
      </c>
      <c r="D166" s="10">
        <v>134</v>
      </c>
      <c r="E166" s="42" t="s">
        <v>34</v>
      </c>
      <c r="F166" s="42">
        <v>8</v>
      </c>
      <c r="G166" s="42" t="s">
        <v>35</v>
      </c>
      <c r="H166" s="43">
        <v>7.62</v>
      </c>
      <c r="I166" s="43">
        <v>1.524</v>
      </c>
      <c r="J166" s="10">
        <v>0</v>
      </c>
      <c r="K166" s="52" t="s">
        <v>145</v>
      </c>
      <c r="L166" s="42"/>
      <c r="M166" s="42"/>
      <c r="N166" s="42" t="s">
        <v>37</v>
      </c>
      <c r="O166" s="42"/>
      <c r="P166" s="42"/>
      <c r="Q166" s="42"/>
      <c r="R166" s="10"/>
      <c r="S166" s="72"/>
    </row>
    <row r="167" spans="1:19" ht="12.75">
      <c r="A167" s="31">
        <v>160</v>
      </c>
      <c r="B167" s="10" t="s">
        <v>200</v>
      </c>
      <c r="C167" s="169">
        <v>5.3721</v>
      </c>
      <c r="D167" s="10">
        <v>208</v>
      </c>
      <c r="E167" s="42" t="s">
        <v>34</v>
      </c>
      <c r="F167" s="42">
        <v>7</v>
      </c>
      <c r="G167" s="42" t="s">
        <v>47</v>
      </c>
      <c r="H167" s="43">
        <v>30.48</v>
      </c>
      <c r="I167" s="43">
        <v>1.8288000000000002</v>
      </c>
      <c r="J167" s="10">
        <v>10</v>
      </c>
      <c r="K167" s="40" t="s">
        <v>145</v>
      </c>
      <c r="L167" s="42"/>
      <c r="M167" s="42" t="s">
        <v>37</v>
      </c>
      <c r="N167" s="42"/>
      <c r="O167" s="42"/>
      <c r="P167" s="42"/>
      <c r="Q167" s="42"/>
      <c r="R167" s="10"/>
      <c r="S167" s="72"/>
    </row>
    <row r="168" spans="1:19" ht="12.75">
      <c r="A168" s="31">
        <v>161</v>
      </c>
      <c r="B168" s="10" t="s">
        <v>201</v>
      </c>
      <c r="C168" s="169">
        <v>5.3721</v>
      </c>
      <c r="D168" s="10">
        <v>208</v>
      </c>
      <c r="E168" s="42" t="s">
        <v>34</v>
      </c>
      <c r="F168" s="42">
        <v>7</v>
      </c>
      <c r="G168" s="42" t="s">
        <v>47</v>
      </c>
      <c r="H168" s="43">
        <v>6.096</v>
      </c>
      <c r="I168" s="43">
        <v>1.8288000000000002</v>
      </c>
      <c r="J168" s="10">
        <v>0</v>
      </c>
      <c r="K168" s="40" t="s">
        <v>145</v>
      </c>
      <c r="L168" s="42"/>
      <c r="M168" s="42" t="s">
        <v>37</v>
      </c>
      <c r="N168" s="42"/>
      <c r="O168" s="42"/>
      <c r="P168" s="42"/>
      <c r="Q168" s="42"/>
      <c r="R168" s="10"/>
      <c r="S168" s="72"/>
    </row>
    <row r="169" spans="1:19" ht="12.75">
      <c r="A169" s="31">
        <v>162</v>
      </c>
      <c r="B169" s="10" t="s">
        <v>202</v>
      </c>
      <c r="C169" s="169">
        <v>5.3721</v>
      </c>
      <c r="D169" s="10">
        <v>208</v>
      </c>
      <c r="E169" s="42" t="s">
        <v>34</v>
      </c>
      <c r="F169" s="42">
        <v>7</v>
      </c>
      <c r="G169" s="42" t="s">
        <v>47</v>
      </c>
      <c r="H169" s="43">
        <v>7.62</v>
      </c>
      <c r="I169" s="43">
        <v>1.8288000000000002</v>
      </c>
      <c r="J169" s="10">
        <v>0</v>
      </c>
      <c r="K169" s="40" t="s">
        <v>145</v>
      </c>
      <c r="L169" s="42" t="s">
        <v>37</v>
      </c>
      <c r="M169" s="42"/>
      <c r="N169" s="42"/>
      <c r="O169" s="42"/>
      <c r="P169" s="42"/>
      <c r="Q169" s="42"/>
      <c r="R169" s="10"/>
      <c r="S169" s="72"/>
    </row>
    <row r="170" spans="1:19" ht="12.75">
      <c r="A170" s="31">
        <v>163</v>
      </c>
      <c r="B170" s="10" t="s">
        <v>203</v>
      </c>
      <c r="C170" s="169">
        <v>5.6388</v>
      </c>
      <c r="D170" s="10">
        <v>56</v>
      </c>
      <c r="E170" s="42" t="s">
        <v>34</v>
      </c>
      <c r="F170" s="42">
        <v>8</v>
      </c>
      <c r="G170" s="42" t="s">
        <v>35</v>
      </c>
      <c r="H170" s="43">
        <v>18.288</v>
      </c>
      <c r="I170" s="43">
        <v>1.524</v>
      </c>
      <c r="J170" s="10">
        <v>0</v>
      </c>
      <c r="K170" s="52" t="s">
        <v>145</v>
      </c>
      <c r="L170" s="42"/>
      <c r="M170" s="42"/>
      <c r="N170" s="42"/>
      <c r="O170" s="42"/>
      <c r="P170" s="42" t="s">
        <v>37</v>
      </c>
      <c r="Q170" s="42"/>
      <c r="R170" s="10"/>
      <c r="S170" s="72"/>
    </row>
    <row r="171" spans="1:19" ht="12.75">
      <c r="A171" s="31">
        <v>164</v>
      </c>
      <c r="B171" s="10" t="s">
        <v>204</v>
      </c>
      <c r="C171" s="169">
        <v>5.6388</v>
      </c>
      <c r="D171" s="10">
        <v>56</v>
      </c>
      <c r="E171" s="42" t="s">
        <v>34</v>
      </c>
      <c r="F171" s="42">
        <v>8</v>
      </c>
      <c r="G171" s="42" t="s">
        <v>35</v>
      </c>
      <c r="H171" s="43">
        <v>20.4216</v>
      </c>
      <c r="I171" s="43">
        <v>1.524</v>
      </c>
      <c r="J171" s="10">
        <v>0</v>
      </c>
      <c r="K171" s="52" t="s">
        <v>145</v>
      </c>
      <c r="L171" s="42"/>
      <c r="M171" s="42"/>
      <c r="N171" s="42"/>
      <c r="O171" s="42"/>
      <c r="P171" s="42"/>
      <c r="Q171" s="42" t="s">
        <v>37</v>
      </c>
      <c r="R171" s="10"/>
      <c r="S171" s="72"/>
    </row>
    <row r="172" spans="1:19" ht="12.75">
      <c r="A172" s="31">
        <v>165</v>
      </c>
      <c r="B172" s="10" t="s">
        <v>205</v>
      </c>
      <c r="C172" s="169">
        <v>5.4864</v>
      </c>
      <c r="D172" s="10">
        <v>8</v>
      </c>
      <c r="E172" s="42" t="s">
        <v>34</v>
      </c>
      <c r="F172" s="42">
        <v>7</v>
      </c>
      <c r="G172" s="42" t="s">
        <v>35</v>
      </c>
      <c r="H172" s="43">
        <v>18.5928</v>
      </c>
      <c r="I172" s="43">
        <v>1.9812</v>
      </c>
      <c r="J172" s="10">
        <v>0</v>
      </c>
      <c r="K172" s="52" t="s">
        <v>145</v>
      </c>
      <c r="L172" s="42"/>
      <c r="M172" s="42"/>
      <c r="N172" s="42" t="s">
        <v>37</v>
      </c>
      <c r="O172" s="42"/>
      <c r="P172" s="42"/>
      <c r="Q172" s="42"/>
      <c r="R172" s="10"/>
      <c r="S172" s="72"/>
    </row>
    <row r="173" spans="1:19" ht="12.75">
      <c r="A173" s="31">
        <v>166</v>
      </c>
      <c r="B173" s="10" t="s">
        <v>206</v>
      </c>
      <c r="C173" s="169">
        <v>5.4864</v>
      </c>
      <c r="D173" s="10">
        <v>8</v>
      </c>
      <c r="E173" s="42" t="s">
        <v>34</v>
      </c>
      <c r="F173" s="42">
        <v>7</v>
      </c>
      <c r="G173" s="42" t="s">
        <v>35</v>
      </c>
      <c r="H173" s="43">
        <v>12.8016</v>
      </c>
      <c r="I173" s="43">
        <v>1.6764000000000001</v>
      </c>
      <c r="J173" s="10">
        <v>0</v>
      </c>
      <c r="K173" s="52" t="s">
        <v>145</v>
      </c>
      <c r="L173" s="42"/>
      <c r="M173" s="42"/>
      <c r="N173" s="42" t="s">
        <v>37</v>
      </c>
      <c r="O173" s="42"/>
      <c r="P173" s="42"/>
      <c r="Q173" s="42"/>
      <c r="R173" s="10"/>
      <c r="S173" s="72"/>
    </row>
    <row r="174" spans="1:19" ht="12.75">
      <c r="A174" s="31">
        <v>167</v>
      </c>
      <c r="B174" s="10" t="s">
        <v>207</v>
      </c>
      <c r="C174" s="169">
        <v>6.095999999999999</v>
      </c>
      <c r="D174" s="10">
        <v>49</v>
      </c>
      <c r="E174" s="42" t="s">
        <v>34</v>
      </c>
      <c r="F174" s="42">
        <v>9</v>
      </c>
      <c r="G174" s="42" t="s">
        <v>35</v>
      </c>
      <c r="H174" s="43">
        <v>14.325600000000001</v>
      </c>
      <c r="I174" s="43">
        <v>1.8288000000000002</v>
      </c>
      <c r="J174" s="10">
        <v>0</v>
      </c>
      <c r="K174" s="52" t="s">
        <v>145</v>
      </c>
      <c r="L174" s="42"/>
      <c r="M174" s="42"/>
      <c r="N174" s="42"/>
      <c r="O174" s="42"/>
      <c r="P174" s="42" t="s">
        <v>37</v>
      </c>
      <c r="Q174" s="42"/>
      <c r="R174" s="10">
        <v>270</v>
      </c>
      <c r="S174" s="72">
        <v>270</v>
      </c>
    </row>
    <row r="175" spans="1:19" ht="12.75">
      <c r="A175" s="31">
        <v>168</v>
      </c>
      <c r="B175" s="10" t="s">
        <v>208</v>
      </c>
      <c r="C175" s="169">
        <v>6.095999999999999</v>
      </c>
      <c r="D175" s="10">
        <v>49</v>
      </c>
      <c r="E175" s="42" t="s">
        <v>34</v>
      </c>
      <c r="F175" s="42">
        <v>9</v>
      </c>
      <c r="G175" s="42" t="s">
        <v>35</v>
      </c>
      <c r="H175" s="43">
        <v>8.2296</v>
      </c>
      <c r="I175" s="43">
        <v>1.6764000000000001</v>
      </c>
      <c r="J175" s="10">
        <v>0</v>
      </c>
      <c r="K175" s="52" t="s">
        <v>145</v>
      </c>
      <c r="L175" s="42"/>
      <c r="M175" s="42"/>
      <c r="N175" s="42"/>
      <c r="O175" s="42"/>
      <c r="P175" s="42"/>
      <c r="Q175" s="42" t="s">
        <v>37</v>
      </c>
      <c r="R175" s="10">
        <v>270</v>
      </c>
      <c r="S175" s="72"/>
    </row>
    <row r="176" spans="1:19" ht="12.75">
      <c r="A176" s="31">
        <v>169</v>
      </c>
      <c r="B176" s="10" t="s">
        <v>209</v>
      </c>
      <c r="C176" s="169">
        <v>6.095999999999999</v>
      </c>
      <c r="D176" s="10">
        <v>49</v>
      </c>
      <c r="E176" s="42" t="s">
        <v>34</v>
      </c>
      <c r="F176" s="42">
        <v>9</v>
      </c>
      <c r="G176" s="42" t="s">
        <v>35</v>
      </c>
      <c r="H176" s="43">
        <v>19.5072</v>
      </c>
      <c r="I176" s="43">
        <v>1.8288000000000002</v>
      </c>
      <c r="J176" s="10">
        <v>0</v>
      </c>
      <c r="K176" s="52" t="s">
        <v>145</v>
      </c>
      <c r="L176" s="42"/>
      <c r="M176" s="42"/>
      <c r="N176" s="42"/>
      <c r="O176" s="42" t="s">
        <v>37</v>
      </c>
      <c r="P176" s="42"/>
      <c r="Q176" s="42"/>
      <c r="R176" s="10"/>
      <c r="S176" s="72">
        <v>270</v>
      </c>
    </row>
    <row r="177" spans="1:19" ht="12.75">
      <c r="A177" s="31">
        <v>170</v>
      </c>
      <c r="B177" s="10" t="s">
        <v>210</v>
      </c>
      <c r="C177" s="169">
        <v>5.4864</v>
      </c>
      <c r="D177" s="10">
        <v>333</v>
      </c>
      <c r="E177" s="42" t="s">
        <v>34</v>
      </c>
      <c r="F177" s="42">
        <v>8</v>
      </c>
      <c r="G177" s="42" t="s">
        <v>44</v>
      </c>
      <c r="H177" s="43">
        <v>21.336000000000002</v>
      </c>
      <c r="I177" s="43">
        <v>1.8288000000000002</v>
      </c>
      <c r="J177" s="10">
        <v>0</v>
      </c>
      <c r="K177" s="52" t="s">
        <v>145</v>
      </c>
      <c r="L177" s="42"/>
      <c r="M177" s="42"/>
      <c r="N177" s="42" t="s">
        <v>37</v>
      </c>
      <c r="O177" s="42"/>
      <c r="P177" s="42"/>
      <c r="Q177" s="42"/>
      <c r="R177" s="10"/>
      <c r="S177" s="72"/>
    </row>
    <row r="178" spans="1:19" ht="12.75">
      <c r="A178" s="31">
        <v>171</v>
      </c>
      <c r="B178" s="10" t="s">
        <v>211</v>
      </c>
      <c r="C178" s="169">
        <v>4.2672</v>
      </c>
      <c r="D178" s="10">
        <v>209</v>
      </c>
      <c r="E178" s="42" t="s">
        <v>34</v>
      </c>
      <c r="F178" s="42">
        <v>8</v>
      </c>
      <c r="G178" s="42" t="s">
        <v>35</v>
      </c>
      <c r="H178" s="43">
        <v>22.86</v>
      </c>
      <c r="I178" s="43">
        <v>1.524</v>
      </c>
      <c r="J178" s="10">
        <v>0</v>
      </c>
      <c r="K178" s="52" t="s">
        <v>145</v>
      </c>
      <c r="L178" s="42"/>
      <c r="M178" s="42"/>
      <c r="N178" s="42"/>
      <c r="O178" s="42"/>
      <c r="P178" s="42" t="s">
        <v>37</v>
      </c>
      <c r="Q178" s="42"/>
      <c r="R178" s="10">
        <v>270</v>
      </c>
      <c r="S178" s="72"/>
    </row>
    <row r="179" spans="1:19" ht="12.75">
      <c r="A179" s="31">
        <v>172</v>
      </c>
      <c r="B179" s="10" t="s">
        <v>212</v>
      </c>
      <c r="C179" s="169">
        <v>23.3172</v>
      </c>
      <c r="D179" s="10">
        <v>141</v>
      </c>
      <c r="E179" s="42" t="s">
        <v>34</v>
      </c>
      <c r="F179" s="42">
        <v>8</v>
      </c>
      <c r="G179" s="42" t="s">
        <v>35</v>
      </c>
      <c r="H179" s="43">
        <v>7.62</v>
      </c>
      <c r="I179" s="43">
        <v>1.8288000000000002</v>
      </c>
      <c r="J179" s="10">
        <v>0</v>
      </c>
      <c r="K179" s="52" t="s">
        <v>145</v>
      </c>
      <c r="L179" s="42"/>
      <c r="M179" s="42"/>
      <c r="N179" s="42"/>
      <c r="O179" s="42"/>
      <c r="P179" s="42" t="s">
        <v>37</v>
      </c>
      <c r="Q179" s="42"/>
      <c r="R179" s="10"/>
      <c r="S179" s="72"/>
    </row>
    <row r="180" spans="1:19" ht="12.75">
      <c r="A180" s="31">
        <v>173</v>
      </c>
      <c r="B180" s="10" t="s">
        <v>213</v>
      </c>
      <c r="C180" s="169">
        <v>23.3172</v>
      </c>
      <c r="D180" s="10">
        <v>141</v>
      </c>
      <c r="E180" s="42" t="s">
        <v>34</v>
      </c>
      <c r="F180" s="42">
        <v>8</v>
      </c>
      <c r="G180" s="42" t="s">
        <v>35</v>
      </c>
      <c r="H180" s="43">
        <v>17.0688</v>
      </c>
      <c r="I180" s="43">
        <v>1.8288000000000002</v>
      </c>
      <c r="J180" s="10">
        <v>0</v>
      </c>
      <c r="K180" s="52" t="s">
        <v>145</v>
      </c>
      <c r="L180" s="42"/>
      <c r="M180" s="42" t="s">
        <v>37</v>
      </c>
      <c r="N180" s="42"/>
      <c r="O180" s="42"/>
      <c r="P180" s="42"/>
      <c r="Q180" s="42"/>
      <c r="R180" s="10"/>
      <c r="S180" s="72"/>
    </row>
    <row r="181" spans="1:19" ht="12.75">
      <c r="A181" s="31">
        <v>174</v>
      </c>
      <c r="B181" s="10" t="s">
        <v>214</v>
      </c>
      <c r="C181" s="169">
        <v>23.5077</v>
      </c>
      <c r="D181" s="10">
        <v>143</v>
      </c>
      <c r="E181" s="42" t="s">
        <v>34</v>
      </c>
      <c r="F181" s="42">
        <v>7</v>
      </c>
      <c r="G181" s="42" t="s">
        <v>44</v>
      </c>
      <c r="H181" s="43">
        <v>4.572</v>
      </c>
      <c r="I181" s="43">
        <v>1.8288000000000002</v>
      </c>
      <c r="J181" s="10">
        <v>0</v>
      </c>
      <c r="K181" s="52" t="s">
        <v>145</v>
      </c>
      <c r="L181" s="42" t="s">
        <v>37</v>
      </c>
      <c r="M181" s="42"/>
      <c r="N181" s="42"/>
      <c r="O181" s="42"/>
      <c r="P181" s="42"/>
      <c r="Q181" s="42"/>
      <c r="R181" s="10"/>
      <c r="S181" s="72"/>
    </row>
    <row r="182" spans="1:19" ht="12.75">
      <c r="A182" s="31">
        <v>175</v>
      </c>
      <c r="B182" s="10" t="s">
        <v>215</v>
      </c>
      <c r="C182" s="169">
        <v>23.5077</v>
      </c>
      <c r="D182" s="10">
        <v>143</v>
      </c>
      <c r="E182" s="42" t="s">
        <v>34</v>
      </c>
      <c r="F182" s="42">
        <v>7</v>
      </c>
      <c r="G182" s="42" t="s">
        <v>44</v>
      </c>
      <c r="H182" s="43">
        <v>9.144</v>
      </c>
      <c r="I182" s="43">
        <v>1.8288000000000002</v>
      </c>
      <c r="J182" s="10">
        <v>0</v>
      </c>
      <c r="K182" s="52" t="s">
        <v>145</v>
      </c>
      <c r="L182" s="42"/>
      <c r="M182" s="42"/>
      <c r="N182" s="42"/>
      <c r="O182" s="42" t="s">
        <v>37</v>
      </c>
      <c r="P182" s="42"/>
      <c r="Q182" s="42"/>
      <c r="R182" s="10"/>
      <c r="S182" s="72">
        <v>90</v>
      </c>
    </row>
    <row r="183" spans="1:19" ht="12.75">
      <c r="A183" s="31">
        <v>176</v>
      </c>
      <c r="B183" s="10" t="s">
        <v>216</v>
      </c>
      <c r="C183" s="169">
        <v>2.6289</v>
      </c>
      <c r="D183" s="10">
        <v>218</v>
      </c>
      <c r="E183" s="42" t="s">
        <v>34</v>
      </c>
      <c r="F183" s="42">
        <v>8</v>
      </c>
      <c r="G183" s="42" t="s">
        <v>47</v>
      </c>
      <c r="H183" s="43">
        <v>14.630400000000002</v>
      </c>
      <c r="I183" s="43">
        <v>1.8288000000000002</v>
      </c>
      <c r="J183" s="10">
        <v>0</v>
      </c>
      <c r="K183" s="40" t="s">
        <v>145</v>
      </c>
      <c r="L183" s="42"/>
      <c r="M183" s="42" t="s">
        <v>37</v>
      </c>
      <c r="N183" s="42"/>
      <c r="O183" s="42"/>
      <c r="P183" s="42"/>
      <c r="Q183" s="42"/>
      <c r="R183" s="10"/>
      <c r="S183" s="72"/>
    </row>
    <row r="184" spans="1:19" ht="12.75">
      <c r="A184" s="31">
        <v>177</v>
      </c>
      <c r="B184" s="10" t="s">
        <v>217</v>
      </c>
      <c r="C184" s="169">
        <v>2.6289</v>
      </c>
      <c r="D184" s="10">
        <v>218</v>
      </c>
      <c r="E184" s="42" t="s">
        <v>34</v>
      </c>
      <c r="F184" s="42">
        <v>8</v>
      </c>
      <c r="G184" s="42" t="s">
        <v>47</v>
      </c>
      <c r="H184" s="43">
        <v>3.048</v>
      </c>
      <c r="I184" s="43">
        <v>1.8288000000000002</v>
      </c>
      <c r="J184" s="10">
        <v>0</v>
      </c>
      <c r="K184" s="40" t="s">
        <v>145</v>
      </c>
      <c r="L184" s="42"/>
      <c r="M184" s="42" t="s">
        <v>37</v>
      </c>
      <c r="N184" s="42"/>
      <c r="O184" s="42"/>
      <c r="P184" s="42"/>
      <c r="Q184" s="42"/>
      <c r="R184" s="10"/>
      <c r="S184" s="72"/>
    </row>
    <row r="185" spans="1:19" ht="12.75">
      <c r="A185" s="31">
        <v>178</v>
      </c>
      <c r="B185" s="10" t="s">
        <v>218</v>
      </c>
      <c r="C185" s="169">
        <v>10.5918</v>
      </c>
      <c r="D185" s="10">
        <v>115</v>
      </c>
      <c r="E185" s="42" t="s">
        <v>34</v>
      </c>
      <c r="F185" s="42">
        <v>8</v>
      </c>
      <c r="G185" s="42" t="s">
        <v>35</v>
      </c>
      <c r="H185" s="43">
        <v>9.144</v>
      </c>
      <c r="I185" s="43">
        <v>1.2192</v>
      </c>
      <c r="J185" s="10">
        <v>0</v>
      </c>
      <c r="K185" s="52" t="s">
        <v>145</v>
      </c>
      <c r="L185" s="42" t="s">
        <v>37</v>
      </c>
      <c r="M185" s="42"/>
      <c r="N185" s="42"/>
      <c r="O185" s="42"/>
      <c r="P185" s="42"/>
      <c r="Q185" s="42"/>
      <c r="R185" s="10"/>
      <c r="S185" s="72"/>
    </row>
    <row r="186" spans="1:19" ht="12.75">
      <c r="A186" s="31">
        <v>179</v>
      </c>
      <c r="B186" s="10" t="s">
        <v>219</v>
      </c>
      <c r="C186" s="169">
        <v>16.5735</v>
      </c>
      <c r="D186" s="10">
        <v>39</v>
      </c>
      <c r="E186" s="42" t="s">
        <v>34</v>
      </c>
      <c r="F186" s="42">
        <v>7</v>
      </c>
      <c r="G186" s="42" t="s">
        <v>35</v>
      </c>
      <c r="H186" s="43">
        <v>30.48</v>
      </c>
      <c r="I186" s="43">
        <v>0.762</v>
      </c>
      <c r="J186" s="10">
        <v>0</v>
      </c>
      <c r="K186" s="52" t="s">
        <v>145</v>
      </c>
      <c r="L186" s="42" t="s">
        <v>37</v>
      </c>
      <c r="M186" s="42"/>
      <c r="N186" s="42"/>
      <c r="O186" s="42"/>
      <c r="P186" s="42"/>
      <c r="Q186" s="42"/>
      <c r="R186" s="10"/>
      <c r="S186" s="72"/>
    </row>
    <row r="187" spans="1:19" ht="12.75">
      <c r="A187" s="31">
        <v>180</v>
      </c>
      <c r="B187" s="10" t="s">
        <v>220</v>
      </c>
      <c r="C187" s="169">
        <v>16.5735</v>
      </c>
      <c r="D187" s="10">
        <v>39</v>
      </c>
      <c r="E187" s="42" t="s">
        <v>34</v>
      </c>
      <c r="F187" s="42">
        <v>7</v>
      </c>
      <c r="G187" s="42" t="s">
        <v>35</v>
      </c>
      <c r="H187" s="43">
        <v>27.432000000000002</v>
      </c>
      <c r="I187" s="43">
        <v>1.8288000000000002</v>
      </c>
      <c r="J187" s="10">
        <v>0</v>
      </c>
      <c r="K187" s="52" t="s">
        <v>145</v>
      </c>
      <c r="L187" s="42"/>
      <c r="M187" s="42"/>
      <c r="N187" s="42"/>
      <c r="O187" s="42"/>
      <c r="P187" s="42" t="s">
        <v>37</v>
      </c>
      <c r="Q187" s="42"/>
      <c r="R187" s="10">
        <v>270</v>
      </c>
      <c r="S187" s="72">
        <v>270</v>
      </c>
    </row>
    <row r="188" spans="1:19" ht="12.75">
      <c r="A188" s="31">
        <v>181</v>
      </c>
      <c r="B188" s="10" t="s">
        <v>221</v>
      </c>
      <c r="C188" s="169">
        <v>8.6106</v>
      </c>
      <c r="D188" s="10">
        <v>22</v>
      </c>
      <c r="E188" s="42" t="s">
        <v>34</v>
      </c>
      <c r="F188" s="42">
        <v>8</v>
      </c>
      <c r="G188" s="42" t="s">
        <v>35</v>
      </c>
      <c r="H188" s="43">
        <v>21.336000000000002</v>
      </c>
      <c r="I188" s="43">
        <v>1.524</v>
      </c>
      <c r="J188" s="10">
        <v>0</v>
      </c>
      <c r="K188" s="52" t="s">
        <v>145</v>
      </c>
      <c r="L188" s="42"/>
      <c r="M188" s="42"/>
      <c r="N188" s="42"/>
      <c r="O188" s="42"/>
      <c r="P188" s="42" t="s">
        <v>37</v>
      </c>
      <c r="Q188" s="42"/>
      <c r="R188" s="10"/>
      <c r="S188" s="72"/>
    </row>
    <row r="189" spans="1:19" ht="12.75">
      <c r="A189" s="31">
        <v>182</v>
      </c>
      <c r="B189" s="10" t="s">
        <v>222</v>
      </c>
      <c r="C189" s="169">
        <v>8.6106</v>
      </c>
      <c r="D189" s="10">
        <v>22</v>
      </c>
      <c r="E189" s="42" t="s">
        <v>34</v>
      </c>
      <c r="F189" s="42">
        <v>8</v>
      </c>
      <c r="G189" s="42" t="s">
        <v>35</v>
      </c>
      <c r="H189" s="43">
        <v>3.048</v>
      </c>
      <c r="I189" s="43">
        <v>1.8288000000000002</v>
      </c>
      <c r="J189" s="10">
        <v>0</v>
      </c>
      <c r="K189" s="52" t="s">
        <v>145</v>
      </c>
      <c r="L189" s="42"/>
      <c r="M189" s="42"/>
      <c r="N189" s="42"/>
      <c r="O189" s="42"/>
      <c r="P189" s="42" t="s">
        <v>37</v>
      </c>
      <c r="Q189" s="42"/>
      <c r="R189" s="10"/>
      <c r="S189" s="72"/>
    </row>
    <row r="190" spans="1:19" ht="12.75">
      <c r="A190" s="31">
        <v>183</v>
      </c>
      <c r="B190" s="10" t="s">
        <v>223</v>
      </c>
      <c r="C190" s="169">
        <v>15.506699999999999</v>
      </c>
      <c r="D190" s="10">
        <v>41</v>
      </c>
      <c r="E190" s="42" t="s">
        <v>34</v>
      </c>
      <c r="F190" s="42">
        <v>7</v>
      </c>
      <c r="G190" s="42" t="s">
        <v>35</v>
      </c>
      <c r="H190" s="43">
        <v>19.812</v>
      </c>
      <c r="I190" s="43">
        <v>1.8288000000000002</v>
      </c>
      <c r="J190" s="10">
        <v>0</v>
      </c>
      <c r="K190" s="52" t="s">
        <v>145</v>
      </c>
      <c r="L190" s="42"/>
      <c r="M190" s="42"/>
      <c r="N190" s="42"/>
      <c r="O190" s="42"/>
      <c r="P190" s="42" t="s">
        <v>37</v>
      </c>
      <c r="Q190" s="42"/>
      <c r="R190" s="10"/>
      <c r="S190" s="72"/>
    </row>
    <row r="191" spans="1:19" ht="12.75">
      <c r="A191" s="31">
        <v>184</v>
      </c>
      <c r="B191" s="10" t="s">
        <v>224</v>
      </c>
      <c r="C191" s="169">
        <v>15.506699999999999</v>
      </c>
      <c r="D191" s="10">
        <v>41</v>
      </c>
      <c r="E191" s="42" t="s">
        <v>34</v>
      </c>
      <c r="F191" s="42">
        <v>7</v>
      </c>
      <c r="G191" s="42" t="s">
        <v>35</v>
      </c>
      <c r="H191" s="43">
        <v>16.764</v>
      </c>
      <c r="I191" s="43">
        <v>0.9144000000000001</v>
      </c>
      <c r="J191" s="10">
        <v>0</v>
      </c>
      <c r="K191" s="52" t="s">
        <v>145</v>
      </c>
      <c r="L191" s="42"/>
      <c r="M191" s="42" t="s">
        <v>37</v>
      </c>
      <c r="N191" s="42"/>
      <c r="O191" s="42"/>
      <c r="P191" s="42"/>
      <c r="Q191" s="42"/>
      <c r="R191" s="10"/>
      <c r="S191" s="72"/>
    </row>
    <row r="192" spans="1:19" ht="12.75">
      <c r="A192" s="31">
        <v>185</v>
      </c>
      <c r="B192" s="10" t="s">
        <v>225</v>
      </c>
      <c r="C192" s="169">
        <v>2.8194</v>
      </c>
      <c r="D192" s="10">
        <v>336</v>
      </c>
      <c r="E192" s="42" t="s">
        <v>34</v>
      </c>
      <c r="F192" s="42">
        <v>9</v>
      </c>
      <c r="G192" s="42" t="s">
        <v>44</v>
      </c>
      <c r="H192" s="43">
        <v>0</v>
      </c>
      <c r="I192" s="43">
        <v>1.6764000000000001</v>
      </c>
      <c r="J192" s="10">
        <v>0</v>
      </c>
      <c r="K192" s="52" t="s">
        <v>145</v>
      </c>
      <c r="L192" s="42"/>
      <c r="M192" s="42"/>
      <c r="N192" s="42"/>
      <c r="O192" s="42"/>
      <c r="P192" s="42" t="s">
        <v>37</v>
      </c>
      <c r="Q192" s="42"/>
      <c r="R192" s="10"/>
      <c r="S192" s="72"/>
    </row>
    <row r="193" spans="1:19" ht="12.75">
      <c r="A193" s="31">
        <v>186</v>
      </c>
      <c r="B193" s="10" t="s">
        <v>226</v>
      </c>
      <c r="C193" s="169">
        <v>2.8194</v>
      </c>
      <c r="D193" s="10">
        <v>336</v>
      </c>
      <c r="E193" s="42" t="s">
        <v>34</v>
      </c>
      <c r="F193" s="42">
        <v>9</v>
      </c>
      <c r="G193" s="42" t="s">
        <v>44</v>
      </c>
      <c r="H193" s="43">
        <v>0</v>
      </c>
      <c r="I193" s="43">
        <v>1.6764000000000001</v>
      </c>
      <c r="J193" s="10">
        <v>0</v>
      </c>
      <c r="K193" s="52" t="s">
        <v>145</v>
      </c>
      <c r="L193" s="42"/>
      <c r="M193" s="42"/>
      <c r="N193" s="42"/>
      <c r="O193" s="42"/>
      <c r="P193" s="42" t="s">
        <v>37</v>
      </c>
      <c r="Q193" s="42"/>
      <c r="R193" s="10"/>
      <c r="S193" s="72"/>
    </row>
    <row r="194" spans="1:19" ht="12.75">
      <c r="A194" s="31">
        <v>187</v>
      </c>
      <c r="B194" s="10" t="s">
        <v>227</v>
      </c>
      <c r="C194" s="169">
        <v>7.467599999999999</v>
      </c>
      <c r="D194" s="10">
        <v>32</v>
      </c>
      <c r="E194" s="42" t="s">
        <v>34</v>
      </c>
      <c r="F194" s="42">
        <v>8</v>
      </c>
      <c r="G194" s="42" t="s">
        <v>35</v>
      </c>
      <c r="H194" s="43">
        <v>30.48</v>
      </c>
      <c r="I194" s="43" t="s">
        <v>44</v>
      </c>
      <c r="J194" s="10">
        <v>0</v>
      </c>
      <c r="K194" s="52" t="s">
        <v>145</v>
      </c>
      <c r="L194" s="42"/>
      <c r="M194" s="42"/>
      <c r="N194" s="42"/>
      <c r="O194" s="42"/>
      <c r="P194" s="42"/>
      <c r="Q194" s="42" t="s">
        <v>37</v>
      </c>
      <c r="R194" s="10"/>
      <c r="S194" s="72"/>
    </row>
    <row r="195" spans="1:19" ht="12.75">
      <c r="A195" s="31">
        <v>188</v>
      </c>
      <c r="B195" s="10" t="s">
        <v>228</v>
      </c>
      <c r="C195" s="169">
        <v>16.4592</v>
      </c>
      <c r="D195" s="10">
        <v>110</v>
      </c>
      <c r="E195" s="42" t="s">
        <v>34</v>
      </c>
      <c r="F195" s="42">
        <v>7</v>
      </c>
      <c r="G195" s="42" t="s">
        <v>47</v>
      </c>
      <c r="H195" s="43">
        <v>22.86</v>
      </c>
      <c r="I195" s="43">
        <v>1.8288000000000002</v>
      </c>
      <c r="J195" s="10">
        <v>0</v>
      </c>
      <c r="K195" s="40" t="s">
        <v>145</v>
      </c>
      <c r="L195" s="42" t="s">
        <v>37</v>
      </c>
      <c r="M195" s="42"/>
      <c r="N195" s="42"/>
      <c r="O195" s="42"/>
      <c r="P195" s="42"/>
      <c r="Q195" s="42"/>
      <c r="R195" s="10"/>
      <c r="S195" s="72"/>
    </row>
    <row r="196" spans="1:19" ht="12.75">
      <c r="A196" s="31">
        <v>189</v>
      </c>
      <c r="B196" s="10" t="s">
        <v>229</v>
      </c>
      <c r="C196" s="169">
        <v>16.4592</v>
      </c>
      <c r="D196" s="10">
        <v>110</v>
      </c>
      <c r="E196" s="42" t="s">
        <v>34</v>
      </c>
      <c r="F196" s="42">
        <v>7</v>
      </c>
      <c r="G196" s="42" t="s">
        <v>47</v>
      </c>
      <c r="H196" s="43">
        <v>9.144</v>
      </c>
      <c r="I196" s="43">
        <v>1.8288000000000002</v>
      </c>
      <c r="J196" s="10">
        <v>0</v>
      </c>
      <c r="K196" s="40" t="s">
        <v>145</v>
      </c>
      <c r="L196" s="42" t="s">
        <v>37</v>
      </c>
      <c r="M196" s="42"/>
      <c r="N196" s="42"/>
      <c r="O196" s="42"/>
      <c r="P196" s="42"/>
      <c r="Q196" s="42"/>
      <c r="R196" s="10"/>
      <c r="S196" s="72"/>
    </row>
    <row r="197" spans="1:19" ht="12.75">
      <c r="A197" s="31">
        <v>190</v>
      </c>
      <c r="B197" s="10" t="s">
        <v>230</v>
      </c>
      <c r="C197" s="169">
        <v>1.6382999999999999</v>
      </c>
      <c r="D197" s="10">
        <v>281</v>
      </c>
      <c r="E197" s="42" t="s">
        <v>34</v>
      </c>
      <c r="F197" s="42">
        <v>8</v>
      </c>
      <c r="G197" s="42" t="s">
        <v>35</v>
      </c>
      <c r="H197" s="43">
        <v>24.384</v>
      </c>
      <c r="I197" s="43">
        <v>1.8288000000000002</v>
      </c>
      <c r="J197" s="10">
        <v>0</v>
      </c>
      <c r="K197" s="52" t="s">
        <v>145</v>
      </c>
      <c r="L197" s="42"/>
      <c r="M197" s="42"/>
      <c r="N197" s="42"/>
      <c r="O197" s="42"/>
      <c r="P197" s="42" t="s">
        <v>37</v>
      </c>
      <c r="Q197" s="42"/>
      <c r="R197" s="10"/>
      <c r="S197" s="72"/>
    </row>
    <row r="198" spans="1:19" ht="12.75">
      <c r="A198" s="31">
        <v>191</v>
      </c>
      <c r="B198" s="10" t="s">
        <v>231</v>
      </c>
      <c r="C198" s="169">
        <v>2.667</v>
      </c>
      <c r="D198" s="10">
        <v>83</v>
      </c>
      <c r="E198" s="42" t="s">
        <v>34</v>
      </c>
      <c r="F198" s="42">
        <v>8</v>
      </c>
      <c r="G198" s="42" t="s">
        <v>35</v>
      </c>
      <c r="H198" s="43">
        <v>32.308800000000005</v>
      </c>
      <c r="I198" s="43">
        <v>1.524</v>
      </c>
      <c r="J198" s="10">
        <v>0</v>
      </c>
      <c r="K198" s="52" t="s">
        <v>145</v>
      </c>
      <c r="L198" s="42"/>
      <c r="M198" s="42"/>
      <c r="N198" s="42"/>
      <c r="O198" s="42" t="s">
        <v>37</v>
      </c>
      <c r="P198" s="42"/>
      <c r="Q198" s="42"/>
      <c r="R198" s="10"/>
      <c r="S198" s="72">
        <v>270</v>
      </c>
    </row>
    <row r="199" spans="1:19" ht="12.75">
      <c r="A199" s="31">
        <v>192</v>
      </c>
      <c r="B199" s="10" t="s">
        <v>232</v>
      </c>
      <c r="C199" s="169">
        <v>2.667</v>
      </c>
      <c r="D199" s="10">
        <v>83</v>
      </c>
      <c r="E199" s="42" t="s">
        <v>34</v>
      </c>
      <c r="F199" s="42">
        <v>8</v>
      </c>
      <c r="G199" s="42" t="s">
        <v>35</v>
      </c>
      <c r="H199" s="43">
        <v>28.651200000000003</v>
      </c>
      <c r="I199" s="43">
        <v>1.524</v>
      </c>
      <c r="J199" s="10">
        <v>0</v>
      </c>
      <c r="K199" s="52" t="s">
        <v>145</v>
      </c>
      <c r="L199" s="42"/>
      <c r="M199" s="42"/>
      <c r="N199" s="42"/>
      <c r="O199" s="42"/>
      <c r="P199" s="42" t="s">
        <v>37</v>
      </c>
      <c r="Q199" s="42"/>
      <c r="R199" s="10"/>
      <c r="S199" s="72"/>
    </row>
    <row r="200" spans="1:19" ht="12.75">
      <c r="A200" s="31">
        <v>193</v>
      </c>
      <c r="B200" s="10" t="s">
        <v>233</v>
      </c>
      <c r="C200" s="169">
        <v>2.667</v>
      </c>
      <c r="D200" s="10">
        <v>83</v>
      </c>
      <c r="E200" s="42" t="s">
        <v>34</v>
      </c>
      <c r="F200" s="42">
        <v>8</v>
      </c>
      <c r="G200" s="42" t="s">
        <v>35</v>
      </c>
      <c r="H200" s="43">
        <v>6.096</v>
      </c>
      <c r="I200" s="43">
        <v>0.45720000000000005</v>
      </c>
      <c r="J200" s="10">
        <v>0</v>
      </c>
      <c r="K200" s="52" t="s">
        <v>145</v>
      </c>
      <c r="L200" s="42" t="s">
        <v>37</v>
      </c>
      <c r="M200" s="42"/>
      <c r="N200" s="42"/>
      <c r="O200" s="42"/>
      <c r="P200" s="42"/>
      <c r="Q200" s="42"/>
      <c r="R200" s="10"/>
      <c r="S200" s="72"/>
    </row>
    <row r="201" spans="1:19" ht="12.75">
      <c r="A201" s="31">
        <v>194</v>
      </c>
      <c r="B201" s="10" t="s">
        <v>234</v>
      </c>
      <c r="C201" s="169">
        <v>2.667</v>
      </c>
      <c r="D201" s="10">
        <v>83</v>
      </c>
      <c r="E201" s="42" t="s">
        <v>34</v>
      </c>
      <c r="F201" s="42">
        <v>8</v>
      </c>
      <c r="G201" s="42" t="s">
        <v>35</v>
      </c>
      <c r="H201" s="43">
        <v>6.096</v>
      </c>
      <c r="I201" s="43">
        <v>1.2192</v>
      </c>
      <c r="J201" s="10">
        <v>0</v>
      </c>
      <c r="K201" s="52" t="s">
        <v>145</v>
      </c>
      <c r="L201" s="42" t="s">
        <v>37</v>
      </c>
      <c r="M201" s="42"/>
      <c r="N201" s="42"/>
      <c r="O201" s="42"/>
      <c r="P201" s="42"/>
      <c r="Q201" s="42"/>
      <c r="R201" s="10"/>
      <c r="S201" s="72"/>
    </row>
    <row r="202" spans="1:19" ht="12.75">
      <c r="A202" s="31">
        <v>195</v>
      </c>
      <c r="B202" s="10" t="s">
        <v>235</v>
      </c>
      <c r="C202" s="169">
        <v>4.838699999999999</v>
      </c>
      <c r="D202" s="10">
        <v>331</v>
      </c>
      <c r="E202" s="42" t="s">
        <v>34</v>
      </c>
      <c r="F202" s="42">
        <v>9</v>
      </c>
      <c r="G202" s="42" t="s">
        <v>35</v>
      </c>
      <c r="H202" s="43">
        <v>22.250400000000003</v>
      </c>
      <c r="I202" s="43">
        <v>1.8288000000000002</v>
      </c>
      <c r="J202" s="10">
        <v>0</v>
      </c>
      <c r="K202" s="52" t="s">
        <v>145</v>
      </c>
      <c r="L202" s="42"/>
      <c r="M202" s="42"/>
      <c r="N202" s="42"/>
      <c r="O202" s="42"/>
      <c r="P202" s="42" t="s">
        <v>37</v>
      </c>
      <c r="Q202" s="42"/>
      <c r="R202" s="10">
        <v>90</v>
      </c>
      <c r="S202" s="72">
        <v>90</v>
      </c>
    </row>
    <row r="203" spans="1:19" ht="12.75">
      <c r="A203" s="31">
        <v>196</v>
      </c>
      <c r="B203" s="10" t="s">
        <v>236</v>
      </c>
      <c r="C203" s="169">
        <v>14.2494</v>
      </c>
      <c r="D203" s="10">
        <v>297</v>
      </c>
      <c r="E203" s="42" t="s">
        <v>34</v>
      </c>
      <c r="F203" s="42">
        <v>7</v>
      </c>
      <c r="G203" s="42" t="s">
        <v>35</v>
      </c>
      <c r="H203" s="43">
        <v>28.956000000000003</v>
      </c>
      <c r="I203" s="43">
        <v>1.6764000000000001</v>
      </c>
      <c r="J203" s="10">
        <v>0</v>
      </c>
      <c r="K203" s="52" t="s">
        <v>145</v>
      </c>
      <c r="L203" s="42"/>
      <c r="M203" s="42"/>
      <c r="N203" s="42"/>
      <c r="O203" s="42"/>
      <c r="P203" s="42" t="s">
        <v>37</v>
      </c>
      <c r="Q203" s="42"/>
      <c r="R203" s="10">
        <v>90</v>
      </c>
      <c r="S203" s="72"/>
    </row>
    <row r="204" spans="1:19" ht="12.75">
      <c r="A204" s="31">
        <v>197</v>
      </c>
      <c r="B204" s="10" t="s">
        <v>237</v>
      </c>
      <c r="C204" s="169">
        <v>14.2494</v>
      </c>
      <c r="D204" s="10">
        <v>297</v>
      </c>
      <c r="E204" s="42" t="s">
        <v>34</v>
      </c>
      <c r="F204" s="42">
        <v>7</v>
      </c>
      <c r="G204" s="42" t="s">
        <v>35</v>
      </c>
      <c r="H204" s="43">
        <v>30.48</v>
      </c>
      <c r="I204" s="43">
        <v>1.6764000000000001</v>
      </c>
      <c r="J204" s="10">
        <v>0</v>
      </c>
      <c r="K204" s="52" t="s">
        <v>145</v>
      </c>
      <c r="L204" s="42"/>
      <c r="M204" s="42"/>
      <c r="N204" s="42" t="s">
        <v>37</v>
      </c>
      <c r="O204" s="42"/>
      <c r="P204" s="42"/>
      <c r="Q204" s="42"/>
      <c r="R204" s="10"/>
      <c r="S204" s="72">
        <v>270</v>
      </c>
    </row>
    <row r="205" spans="1:19" ht="12.75">
      <c r="A205" s="31">
        <v>198</v>
      </c>
      <c r="B205" s="10" t="s">
        <v>238</v>
      </c>
      <c r="C205" s="169">
        <v>4.0767</v>
      </c>
      <c r="D205" s="10">
        <v>40</v>
      </c>
      <c r="E205" s="42" t="s">
        <v>34</v>
      </c>
      <c r="F205" s="42">
        <v>9</v>
      </c>
      <c r="G205" s="42" t="s">
        <v>35</v>
      </c>
      <c r="H205" s="43">
        <v>33.528</v>
      </c>
      <c r="I205" s="43">
        <v>1.6764000000000001</v>
      </c>
      <c r="J205" s="10">
        <v>0</v>
      </c>
      <c r="K205" s="52" t="s">
        <v>145</v>
      </c>
      <c r="L205" s="42"/>
      <c r="M205" s="42"/>
      <c r="N205" s="42" t="s">
        <v>37</v>
      </c>
      <c r="O205" s="42"/>
      <c r="P205" s="42"/>
      <c r="Q205" s="42"/>
      <c r="R205" s="10"/>
      <c r="S205" s="72"/>
    </row>
    <row r="206" spans="1:19" ht="12.75">
      <c r="A206" s="31">
        <v>199</v>
      </c>
      <c r="B206" s="10" t="s">
        <v>239</v>
      </c>
      <c r="C206" s="169">
        <v>4.0767</v>
      </c>
      <c r="D206" s="10">
        <v>40</v>
      </c>
      <c r="E206" s="42" t="s">
        <v>34</v>
      </c>
      <c r="F206" s="42">
        <v>9</v>
      </c>
      <c r="G206" s="42" t="s">
        <v>35</v>
      </c>
      <c r="H206" s="43">
        <v>29.260800000000003</v>
      </c>
      <c r="I206" s="43">
        <v>1.524</v>
      </c>
      <c r="J206" s="10">
        <v>0</v>
      </c>
      <c r="K206" s="52" t="s">
        <v>145</v>
      </c>
      <c r="L206" s="42"/>
      <c r="M206" s="42"/>
      <c r="N206" s="42"/>
      <c r="O206" s="42"/>
      <c r="P206" s="42" t="s">
        <v>37</v>
      </c>
      <c r="Q206" s="42"/>
      <c r="R206" s="10">
        <v>270</v>
      </c>
      <c r="S206" s="72"/>
    </row>
    <row r="207" spans="1:19" ht="12.75">
      <c r="A207" s="31">
        <v>200</v>
      </c>
      <c r="B207" s="10" t="s">
        <v>240</v>
      </c>
      <c r="C207" s="169">
        <v>10.5918</v>
      </c>
      <c r="D207" s="10">
        <v>116</v>
      </c>
      <c r="E207" s="42" t="s">
        <v>34</v>
      </c>
      <c r="F207" s="42">
        <v>8</v>
      </c>
      <c r="G207" s="42" t="s">
        <v>35</v>
      </c>
      <c r="H207" s="43">
        <v>21.640800000000002</v>
      </c>
      <c r="I207" s="43">
        <v>1.2192</v>
      </c>
      <c r="J207" s="10">
        <v>0</v>
      </c>
      <c r="K207" s="52" t="s">
        <v>145</v>
      </c>
      <c r="L207" s="42" t="s">
        <v>37</v>
      </c>
      <c r="M207" s="42"/>
      <c r="N207" s="42"/>
      <c r="O207" s="42"/>
      <c r="P207" s="42"/>
      <c r="Q207" s="42"/>
      <c r="R207" s="10"/>
      <c r="S207" s="72"/>
    </row>
    <row r="208" spans="1:19" ht="12.75">
      <c r="A208" s="31">
        <v>201</v>
      </c>
      <c r="B208" s="10" t="s">
        <v>241</v>
      </c>
      <c r="C208" s="169">
        <v>10.5918</v>
      </c>
      <c r="D208" s="10">
        <v>116</v>
      </c>
      <c r="E208" s="42" t="s">
        <v>34</v>
      </c>
      <c r="F208" s="42">
        <v>8</v>
      </c>
      <c r="G208" s="42" t="s">
        <v>35</v>
      </c>
      <c r="H208" s="43">
        <v>5.486400000000001</v>
      </c>
      <c r="I208" s="43">
        <v>1.2192</v>
      </c>
      <c r="J208" s="10">
        <v>0</v>
      </c>
      <c r="K208" s="52" t="s">
        <v>145</v>
      </c>
      <c r="L208" s="42" t="s">
        <v>37</v>
      </c>
      <c r="M208" s="42"/>
      <c r="N208" s="42"/>
      <c r="O208" s="42"/>
      <c r="P208" s="42"/>
      <c r="Q208" s="42"/>
      <c r="R208" s="10"/>
      <c r="S208" s="72"/>
    </row>
    <row r="209" spans="1:19" ht="12.75">
      <c r="A209" s="31">
        <v>202</v>
      </c>
      <c r="B209" s="10" t="s">
        <v>242</v>
      </c>
      <c r="C209" s="169">
        <v>14.1732</v>
      </c>
      <c r="D209" s="10">
        <v>106</v>
      </c>
      <c r="E209" s="42" t="s">
        <v>34</v>
      </c>
      <c r="F209" s="42">
        <v>7</v>
      </c>
      <c r="G209" s="42" t="s">
        <v>35</v>
      </c>
      <c r="H209" s="43">
        <v>10.972800000000001</v>
      </c>
      <c r="I209" s="43">
        <v>1.524</v>
      </c>
      <c r="J209" s="10">
        <v>0</v>
      </c>
      <c r="K209" s="52" t="s">
        <v>145</v>
      </c>
      <c r="L209" s="42"/>
      <c r="M209" s="42"/>
      <c r="N209" s="42"/>
      <c r="O209" s="42"/>
      <c r="P209" s="42" t="s">
        <v>37</v>
      </c>
      <c r="Q209" s="42"/>
      <c r="R209" s="10"/>
      <c r="S209" s="72"/>
    </row>
    <row r="210" spans="1:19" ht="12.75">
      <c r="A210" s="31">
        <v>203</v>
      </c>
      <c r="B210" s="10" t="s">
        <v>243</v>
      </c>
      <c r="C210" s="169">
        <v>8.382</v>
      </c>
      <c r="D210" s="10">
        <v>51</v>
      </c>
      <c r="E210" s="42" t="s">
        <v>34</v>
      </c>
      <c r="F210" s="42">
        <v>8</v>
      </c>
      <c r="G210" s="42" t="s">
        <v>35</v>
      </c>
      <c r="H210" s="43">
        <v>33.528</v>
      </c>
      <c r="I210" s="43">
        <v>1.524</v>
      </c>
      <c r="J210" s="10">
        <v>0</v>
      </c>
      <c r="K210" s="52" t="s">
        <v>145</v>
      </c>
      <c r="L210" s="42"/>
      <c r="M210" s="42"/>
      <c r="N210" s="42" t="s">
        <v>37</v>
      </c>
      <c r="O210" s="42"/>
      <c r="P210" s="42"/>
      <c r="Q210" s="42"/>
      <c r="R210" s="10"/>
      <c r="S210" s="72"/>
    </row>
    <row r="211" spans="1:19" ht="12.75">
      <c r="A211" s="31">
        <v>204</v>
      </c>
      <c r="B211" s="10" t="s">
        <v>244</v>
      </c>
      <c r="C211" s="169">
        <v>8.382</v>
      </c>
      <c r="D211" s="10">
        <v>51</v>
      </c>
      <c r="E211" s="42" t="s">
        <v>34</v>
      </c>
      <c r="F211" s="42">
        <v>8</v>
      </c>
      <c r="G211" s="42" t="s">
        <v>35</v>
      </c>
      <c r="H211" s="43">
        <v>43.586400000000005</v>
      </c>
      <c r="I211" s="43">
        <v>1.524</v>
      </c>
      <c r="J211" s="10">
        <v>0</v>
      </c>
      <c r="K211" s="52" t="s">
        <v>145</v>
      </c>
      <c r="L211" s="42"/>
      <c r="M211" s="42"/>
      <c r="N211" s="42"/>
      <c r="O211" s="42"/>
      <c r="P211" s="42" t="s">
        <v>37</v>
      </c>
      <c r="Q211" s="42"/>
      <c r="R211" s="10">
        <v>90</v>
      </c>
      <c r="S211" s="72">
        <v>90</v>
      </c>
    </row>
    <row r="212" spans="1:19" ht="12.75">
      <c r="A212" s="31">
        <v>205</v>
      </c>
      <c r="B212" s="10" t="s">
        <v>245</v>
      </c>
      <c r="C212" s="169">
        <v>3.2003999999999997</v>
      </c>
      <c r="D212" s="10">
        <v>189</v>
      </c>
      <c r="E212" s="42" t="s">
        <v>34</v>
      </c>
      <c r="F212" s="42">
        <v>8</v>
      </c>
      <c r="G212" s="42" t="s">
        <v>35</v>
      </c>
      <c r="H212" s="43">
        <v>22.86</v>
      </c>
      <c r="I212" s="43">
        <v>1.8288000000000002</v>
      </c>
      <c r="J212" s="10">
        <v>170</v>
      </c>
      <c r="K212" s="52" t="s">
        <v>145</v>
      </c>
      <c r="L212" s="42"/>
      <c r="M212" s="42"/>
      <c r="N212" s="42"/>
      <c r="O212" s="42"/>
      <c r="P212" s="42"/>
      <c r="Q212" s="42" t="s">
        <v>37</v>
      </c>
      <c r="R212" s="10"/>
      <c r="S212" s="72"/>
    </row>
    <row r="213" spans="1:19" ht="12.75">
      <c r="A213" s="31">
        <v>206</v>
      </c>
      <c r="B213" s="10" t="s">
        <v>246</v>
      </c>
      <c r="C213" s="169">
        <v>22.5171</v>
      </c>
      <c r="D213" s="10">
        <v>143</v>
      </c>
      <c r="E213" s="42" t="s">
        <v>34</v>
      </c>
      <c r="F213" s="42">
        <v>8</v>
      </c>
      <c r="G213" s="42" t="s">
        <v>35</v>
      </c>
      <c r="H213" s="43">
        <v>15.24</v>
      </c>
      <c r="I213" s="43">
        <v>1.6764000000000001</v>
      </c>
      <c r="J213" s="10">
        <v>0</v>
      </c>
      <c r="K213" s="52" t="s">
        <v>145</v>
      </c>
      <c r="L213" s="42"/>
      <c r="M213" s="42"/>
      <c r="N213" s="42" t="s">
        <v>37</v>
      </c>
      <c r="O213" s="42"/>
      <c r="P213" s="42"/>
      <c r="Q213" s="42"/>
      <c r="R213" s="10"/>
      <c r="S213" s="72"/>
    </row>
    <row r="214" spans="1:19" ht="12.75">
      <c r="A214" s="31">
        <v>207</v>
      </c>
      <c r="B214" s="10" t="s">
        <v>247</v>
      </c>
      <c r="C214" s="169">
        <v>22.5171</v>
      </c>
      <c r="D214" s="10">
        <v>143</v>
      </c>
      <c r="E214" s="42" t="s">
        <v>34</v>
      </c>
      <c r="F214" s="42">
        <v>8</v>
      </c>
      <c r="G214" s="42" t="s">
        <v>35</v>
      </c>
      <c r="H214" s="43">
        <v>4.8768</v>
      </c>
      <c r="I214" s="43">
        <v>1.0668</v>
      </c>
      <c r="J214" s="10">
        <v>0</v>
      </c>
      <c r="K214" s="52" t="s">
        <v>145</v>
      </c>
      <c r="L214" s="42"/>
      <c r="M214" s="42" t="s">
        <v>37</v>
      </c>
      <c r="N214" s="42"/>
      <c r="O214" s="42"/>
      <c r="P214" s="42"/>
      <c r="Q214" s="42"/>
      <c r="R214" s="10"/>
      <c r="S214" s="72"/>
    </row>
    <row r="215" spans="1:19" ht="12.75">
      <c r="A215" s="31">
        <v>208</v>
      </c>
      <c r="B215" s="10" t="s">
        <v>248</v>
      </c>
      <c r="C215" s="169">
        <v>22.5171</v>
      </c>
      <c r="D215" s="10">
        <v>143</v>
      </c>
      <c r="E215" s="42" t="s">
        <v>34</v>
      </c>
      <c r="F215" s="42">
        <v>8</v>
      </c>
      <c r="G215" s="42" t="s">
        <v>35</v>
      </c>
      <c r="H215" s="43">
        <v>4.8768</v>
      </c>
      <c r="I215" s="43">
        <v>0.762</v>
      </c>
      <c r="J215" s="10">
        <v>0</v>
      </c>
      <c r="K215" s="52" t="s">
        <v>145</v>
      </c>
      <c r="L215" s="42"/>
      <c r="M215" s="42" t="s">
        <v>37</v>
      </c>
      <c r="N215" s="42"/>
      <c r="O215" s="42"/>
      <c r="P215" s="42"/>
      <c r="Q215" s="42"/>
      <c r="R215" s="10"/>
      <c r="S215" s="72"/>
    </row>
    <row r="216" spans="1:19" ht="12.75">
      <c r="A216" s="31">
        <v>209</v>
      </c>
      <c r="B216" s="10" t="s">
        <v>249</v>
      </c>
      <c r="C216" s="169">
        <v>14.7828</v>
      </c>
      <c r="D216" s="10">
        <v>110</v>
      </c>
      <c r="E216" s="42" t="s">
        <v>34</v>
      </c>
      <c r="F216" s="42">
        <v>8</v>
      </c>
      <c r="G216" s="42" t="s">
        <v>35</v>
      </c>
      <c r="H216" s="43">
        <v>31.3944</v>
      </c>
      <c r="I216" s="43">
        <v>1.8288000000000002</v>
      </c>
      <c r="J216" s="10">
        <v>0</v>
      </c>
      <c r="K216" s="52" t="s">
        <v>145</v>
      </c>
      <c r="L216" s="42"/>
      <c r="M216" s="42"/>
      <c r="N216" s="42"/>
      <c r="O216" s="42"/>
      <c r="P216" s="42" t="s">
        <v>37</v>
      </c>
      <c r="Q216" s="42"/>
      <c r="R216" s="10"/>
      <c r="S216" s="72"/>
    </row>
    <row r="217" spans="1:19" ht="12.75">
      <c r="A217" s="31">
        <v>210</v>
      </c>
      <c r="B217" s="10" t="s">
        <v>250</v>
      </c>
      <c r="C217" s="169">
        <v>3.5433</v>
      </c>
      <c r="D217" s="10">
        <v>109</v>
      </c>
      <c r="E217" s="42" t="s">
        <v>34</v>
      </c>
      <c r="F217" s="42">
        <v>8</v>
      </c>
      <c r="G217" s="42" t="s">
        <v>35</v>
      </c>
      <c r="H217" s="43">
        <v>11.5824</v>
      </c>
      <c r="I217" s="43">
        <v>1.9812</v>
      </c>
      <c r="J217" s="10">
        <v>0</v>
      </c>
      <c r="K217" s="52" t="s">
        <v>145</v>
      </c>
      <c r="L217" s="42"/>
      <c r="M217" s="42"/>
      <c r="N217" s="42"/>
      <c r="O217" s="42" t="s">
        <v>37</v>
      </c>
      <c r="P217" s="42"/>
      <c r="Q217" s="42"/>
      <c r="R217" s="10"/>
      <c r="S217" s="72">
        <v>270</v>
      </c>
    </row>
    <row r="218" spans="1:19" ht="12.75">
      <c r="A218" s="31">
        <v>211</v>
      </c>
      <c r="B218" s="10" t="s">
        <v>251</v>
      </c>
      <c r="C218" s="169">
        <v>3.429</v>
      </c>
      <c r="D218" s="10">
        <v>243</v>
      </c>
      <c r="E218" s="42" t="s">
        <v>34</v>
      </c>
      <c r="F218" s="42">
        <v>8</v>
      </c>
      <c r="G218" s="42" t="s">
        <v>35</v>
      </c>
      <c r="H218" s="43">
        <v>20.1168</v>
      </c>
      <c r="I218" s="43">
        <v>1.6764000000000001</v>
      </c>
      <c r="J218" s="10">
        <v>0</v>
      </c>
      <c r="K218" s="52" t="s">
        <v>145</v>
      </c>
      <c r="L218" s="42"/>
      <c r="M218" s="42"/>
      <c r="N218" s="42"/>
      <c r="O218" s="42"/>
      <c r="P218" s="42" t="s">
        <v>37</v>
      </c>
      <c r="Q218" s="42"/>
      <c r="R218" s="10"/>
      <c r="S218" s="72"/>
    </row>
    <row r="219" spans="1:19" ht="12.75">
      <c r="A219" s="31">
        <v>212</v>
      </c>
      <c r="B219" s="10" t="s">
        <v>252</v>
      </c>
      <c r="C219" s="169">
        <v>3.429</v>
      </c>
      <c r="D219" s="10">
        <v>243</v>
      </c>
      <c r="E219" s="42" t="s">
        <v>34</v>
      </c>
      <c r="F219" s="42">
        <v>8</v>
      </c>
      <c r="G219" s="42" t="s">
        <v>35</v>
      </c>
      <c r="H219" s="43">
        <v>7.010400000000001</v>
      </c>
      <c r="I219" s="43">
        <v>1.8288000000000002</v>
      </c>
      <c r="J219" s="10">
        <v>0</v>
      </c>
      <c r="K219" s="52" t="s">
        <v>145</v>
      </c>
      <c r="L219" s="42"/>
      <c r="M219" s="42"/>
      <c r="N219" s="42" t="s">
        <v>37</v>
      </c>
      <c r="O219" s="42"/>
      <c r="P219" s="42"/>
      <c r="Q219" s="42"/>
      <c r="R219" s="10"/>
      <c r="S219" s="72"/>
    </row>
    <row r="220" spans="1:19" ht="12.75">
      <c r="A220" s="31">
        <v>213</v>
      </c>
      <c r="B220" s="10" t="s">
        <v>253</v>
      </c>
      <c r="C220" s="169">
        <v>3.429</v>
      </c>
      <c r="D220" s="10">
        <v>243</v>
      </c>
      <c r="E220" s="42" t="s">
        <v>34</v>
      </c>
      <c r="F220" s="42">
        <v>8</v>
      </c>
      <c r="G220" s="42" t="s">
        <v>35</v>
      </c>
      <c r="H220" s="43">
        <v>8.5344</v>
      </c>
      <c r="I220" s="43">
        <v>1.8288000000000002</v>
      </c>
      <c r="J220" s="10">
        <v>0</v>
      </c>
      <c r="K220" s="52" t="s">
        <v>145</v>
      </c>
      <c r="L220" s="42"/>
      <c r="M220" s="42"/>
      <c r="N220" s="42" t="s">
        <v>37</v>
      </c>
      <c r="O220" s="42"/>
      <c r="P220" s="42"/>
      <c r="Q220" s="42"/>
      <c r="R220" s="10"/>
      <c r="S220" s="72"/>
    </row>
    <row r="221" spans="1:19" ht="12.75">
      <c r="A221" s="31">
        <v>214</v>
      </c>
      <c r="B221" s="10" t="s">
        <v>254</v>
      </c>
      <c r="C221" s="169">
        <v>16.8402</v>
      </c>
      <c r="D221" s="10">
        <v>297</v>
      </c>
      <c r="E221" s="42" t="s">
        <v>34</v>
      </c>
      <c r="F221" s="42">
        <v>7</v>
      </c>
      <c r="G221" s="42" t="s">
        <v>35</v>
      </c>
      <c r="H221" s="43">
        <v>21.336000000000002</v>
      </c>
      <c r="I221" s="43">
        <v>1.8288000000000002</v>
      </c>
      <c r="J221" s="10">
        <v>0</v>
      </c>
      <c r="K221" s="52" t="s">
        <v>145</v>
      </c>
      <c r="L221" s="42"/>
      <c r="M221" s="42"/>
      <c r="N221" s="42"/>
      <c r="O221" s="42"/>
      <c r="P221" s="42" t="s">
        <v>37</v>
      </c>
      <c r="Q221" s="42"/>
      <c r="R221" s="10">
        <v>270</v>
      </c>
      <c r="S221" s="72"/>
    </row>
    <row r="222" spans="1:19" ht="12.75">
      <c r="A222" s="31">
        <v>215</v>
      </c>
      <c r="B222" s="10" t="s">
        <v>255</v>
      </c>
      <c r="C222" s="169">
        <v>26.517599999999998</v>
      </c>
      <c r="D222" s="10">
        <v>9</v>
      </c>
      <c r="E222" s="42" t="s">
        <v>34</v>
      </c>
      <c r="F222" s="42">
        <v>7</v>
      </c>
      <c r="G222" s="42" t="s">
        <v>47</v>
      </c>
      <c r="H222" s="43">
        <v>27.432000000000002</v>
      </c>
      <c r="I222" s="43">
        <v>1.524</v>
      </c>
      <c r="J222" s="10">
        <v>0</v>
      </c>
      <c r="K222" s="40" t="s">
        <v>145</v>
      </c>
      <c r="L222" s="42"/>
      <c r="M222" s="42" t="s">
        <v>37</v>
      </c>
      <c r="N222" s="42"/>
      <c r="O222" s="42"/>
      <c r="P222" s="42"/>
      <c r="Q222" s="42"/>
      <c r="R222" s="10"/>
      <c r="S222" s="72"/>
    </row>
    <row r="223" spans="1:19" ht="12.75">
      <c r="A223" s="31">
        <v>216</v>
      </c>
      <c r="B223" s="10" t="s">
        <v>256</v>
      </c>
      <c r="C223" s="169">
        <v>26.517599999999998</v>
      </c>
      <c r="D223" s="10">
        <v>9</v>
      </c>
      <c r="E223" s="42" t="s">
        <v>34</v>
      </c>
      <c r="F223" s="42">
        <v>7</v>
      </c>
      <c r="G223" s="42" t="s">
        <v>47</v>
      </c>
      <c r="H223" s="43">
        <v>7.010400000000001</v>
      </c>
      <c r="I223" s="43">
        <v>0.6096</v>
      </c>
      <c r="J223" s="10">
        <v>0</v>
      </c>
      <c r="K223" s="40" t="s">
        <v>145</v>
      </c>
      <c r="L223" s="42"/>
      <c r="M223" s="42" t="s">
        <v>37</v>
      </c>
      <c r="N223" s="42"/>
      <c r="O223" s="42"/>
      <c r="P223" s="42"/>
      <c r="Q223" s="42"/>
      <c r="R223" s="10"/>
      <c r="S223" s="72"/>
    </row>
    <row r="224" spans="1:19" ht="12.75">
      <c r="A224" s="31">
        <v>217</v>
      </c>
      <c r="B224" s="10" t="s">
        <v>257</v>
      </c>
      <c r="C224" s="169">
        <v>26.517599999999998</v>
      </c>
      <c r="D224" s="10">
        <v>9</v>
      </c>
      <c r="E224" s="42" t="s">
        <v>34</v>
      </c>
      <c r="F224" s="42">
        <v>7</v>
      </c>
      <c r="G224" s="42" t="s">
        <v>47</v>
      </c>
      <c r="H224" s="43">
        <v>13.1064</v>
      </c>
      <c r="I224" s="43">
        <v>0.6096</v>
      </c>
      <c r="J224" s="10">
        <v>0</v>
      </c>
      <c r="K224" s="40" t="s">
        <v>145</v>
      </c>
      <c r="L224" s="42"/>
      <c r="M224" s="42" t="s">
        <v>37</v>
      </c>
      <c r="N224" s="42"/>
      <c r="O224" s="42"/>
      <c r="P224" s="42"/>
      <c r="Q224" s="42"/>
      <c r="R224" s="10"/>
      <c r="S224" s="72"/>
    </row>
    <row r="225" spans="1:19" ht="12.75">
      <c r="A225" s="31">
        <v>218</v>
      </c>
      <c r="B225" s="10" t="s">
        <v>258</v>
      </c>
      <c r="C225" s="169">
        <v>26.517599999999998</v>
      </c>
      <c r="D225" s="10">
        <v>9</v>
      </c>
      <c r="E225" s="42" t="s">
        <v>34</v>
      </c>
      <c r="F225" s="42">
        <v>7</v>
      </c>
      <c r="G225" s="42" t="s">
        <v>47</v>
      </c>
      <c r="H225" s="43">
        <v>21.336000000000002</v>
      </c>
      <c r="I225" s="43">
        <v>1.524</v>
      </c>
      <c r="J225" s="10">
        <v>0</v>
      </c>
      <c r="K225" s="40" t="s">
        <v>145</v>
      </c>
      <c r="L225" s="42"/>
      <c r="M225" s="42" t="s">
        <v>37</v>
      </c>
      <c r="N225" s="42"/>
      <c r="O225" s="42"/>
      <c r="P225" s="42"/>
      <c r="Q225" s="42"/>
      <c r="R225" s="10"/>
      <c r="S225" s="72"/>
    </row>
    <row r="226" spans="1:19" ht="12.75">
      <c r="A226" s="31">
        <v>219</v>
      </c>
      <c r="B226" s="10" t="s">
        <v>259</v>
      </c>
      <c r="C226" s="169">
        <v>10.363199999999999</v>
      </c>
      <c r="D226" s="10">
        <v>242</v>
      </c>
      <c r="E226" s="42" t="s">
        <v>34</v>
      </c>
      <c r="F226" s="42" t="s">
        <v>35</v>
      </c>
      <c r="G226" s="42" t="s">
        <v>35</v>
      </c>
      <c r="H226" s="43">
        <v>24.9936</v>
      </c>
      <c r="I226" s="43">
        <v>1.524</v>
      </c>
      <c r="J226" s="10">
        <v>0</v>
      </c>
      <c r="K226" s="52" t="s">
        <v>145</v>
      </c>
      <c r="L226" s="42"/>
      <c r="M226" s="42"/>
      <c r="N226" s="42" t="s">
        <v>37</v>
      </c>
      <c r="O226" s="42"/>
      <c r="P226" s="42"/>
      <c r="Q226" s="42"/>
      <c r="R226" s="10"/>
      <c r="S226" s="72"/>
    </row>
    <row r="227" spans="1:19" ht="30" customHeight="1">
      <c r="A227" s="168" t="s">
        <v>260</v>
      </c>
      <c r="B227" s="40"/>
      <c r="C227" s="174"/>
      <c r="D227" s="40"/>
      <c r="E227" s="40"/>
      <c r="F227" s="40"/>
      <c r="G227" s="40"/>
      <c r="H227" s="175"/>
      <c r="I227" s="175"/>
      <c r="J227" s="40"/>
      <c r="K227" s="52"/>
      <c r="L227" s="40"/>
      <c r="M227" s="40"/>
      <c r="N227" s="40"/>
      <c r="O227" s="40"/>
      <c r="P227" s="40"/>
      <c r="Q227" s="40"/>
      <c r="R227" s="40"/>
      <c r="S227" s="176"/>
    </row>
    <row r="228" spans="1:19" ht="12.75">
      <c r="A228" s="31">
        <v>220</v>
      </c>
      <c r="B228" s="10" t="s">
        <v>261</v>
      </c>
      <c r="C228" s="169">
        <v>22.0599</v>
      </c>
      <c r="D228" s="10">
        <v>162</v>
      </c>
      <c r="E228" s="42" t="s">
        <v>34</v>
      </c>
      <c r="F228" s="42">
        <v>7</v>
      </c>
      <c r="G228" s="42" t="s">
        <v>47</v>
      </c>
      <c r="H228" s="43">
        <v>36.576</v>
      </c>
      <c r="I228" s="43">
        <v>1.3716000000000002</v>
      </c>
      <c r="J228" s="10">
        <v>45</v>
      </c>
      <c r="K228" s="40" t="s">
        <v>262</v>
      </c>
      <c r="L228" s="42" t="s">
        <v>37</v>
      </c>
      <c r="M228" s="42"/>
      <c r="N228" s="42"/>
      <c r="O228" s="42"/>
      <c r="P228" s="42"/>
      <c r="Q228" s="42"/>
      <c r="R228" s="10"/>
      <c r="S228" s="72"/>
    </row>
    <row r="229" spans="1:19" ht="12.75">
      <c r="A229" s="31">
        <v>221</v>
      </c>
      <c r="B229" s="10" t="s">
        <v>263</v>
      </c>
      <c r="C229" s="169">
        <v>22.0599</v>
      </c>
      <c r="D229" s="10">
        <v>162</v>
      </c>
      <c r="E229" s="42" t="s">
        <v>34</v>
      </c>
      <c r="F229" s="42">
        <v>7</v>
      </c>
      <c r="G229" s="42" t="s">
        <v>47</v>
      </c>
      <c r="H229" s="43">
        <v>36.576</v>
      </c>
      <c r="I229" s="43">
        <v>1.3716000000000002</v>
      </c>
      <c r="J229" s="10">
        <v>45</v>
      </c>
      <c r="K229" s="40" t="s">
        <v>262</v>
      </c>
      <c r="L229" s="42" t="s">
        <v>37</v>
      </c>
      <c r="M229" s="42"/>
      <c r="N229" s="42"/>
      <c r="O229" s="42"/>
      <c r="P229" s="42"/>
      <c r="Q229" s="42"/>
      <c r="R229" s="10"/>
      <c r="S229" s="72"/>
    </row>
    <row r="230" spans="1:19" ht="12.75">
      <c r="A230" s="31">
        <v>222</v>
      </c>
      <c r="B230" s="10" t="s">
        <v>264</v>
      </c>
      <c r="C230" s="169">
        <v>19.278599999999997</v>
      </c>
      <c r="D230" s="10">
        <v>292</v>
      </c>
      <c r="E230" s="42" t="s">
        <v>34</v>
      </c>
      <c r="F230" s="42">
        <v>8</v>
      </c>
      <c r="G230" s="42" t="s">
        <v>47</v>
      </c>
      <c r="H230" s="43">
        <v>19.2024</v>
      </c>
      <c r="I230" s="43">
        <v>0</v>
      </c>
      <c r="J230" s="10">
        <v>45</v>
      </c>
      <c r="K230" s="40" t="s">
        <v>262</v>
      </c>
      <c r="L230" s="42"/>
      <c r="M230" s="42"/>
      <c r="N230" s="42"/>
      <c r="O230" s="42"/>
      <c r="P230" s="42" t="s">
        <v>37</v>
      </c>
      <c r="Q230" s="42"/>
      <c r="R230" s="10"/>
      <c r="S230" s="72"/>
    </row>
    <row r="231" spans="1:19" ht="12.75">
      <c r="A231" s="31">
        <v>223</v>
      </c>
      <c r="B231" s="10" t="s">
        <v>265</v>
      </c>
      <c r="C231" s="169">
        <v>20.8788</v>
      </c>
      <c r="D231" s="10">
        <v>149</v>
      </c>
      <c r="E231" s="42" t="s">
        <v>34</v>
      </c>
      <c r="F231" s="42">
        <v>7</v>
      </c>
      <c r="G231" s="42" t="s">
        <v>35</v>
      </c>
      <c r="H231" s="43">
        <v>12.192</v>
      </c>
      <c r="I231" s="43">
        <v>1.8288000000000002</v>
      </c>
      <c r="J231" s="10">
        <v>45</v>
      </c>
      <c r="K231" s="52" t="s">
        <v>262</v>
      </c>
      <c r="L231" s="42"/>
      <c r="M231" s="42"/>
      <c r="N231" s="42"/>
      <c r="O231" s="42"/>
      <c r="P231" s="42"/>
      <c r="Q231" s="42" t="s">
        <v>37</v>
      </c>
      <c r="R231" s="10"/>
      <c r="S231" s="72"/>
    </row>
    <row r="232" spans="1:19" ht="12.75">
      <c r="A232" s="31">
        <v>224</v>
      </c>
      <c r="B232" s="10" t="s">
        <v>266</v>
      </c>
      <c r="C232" s="169">
        <v>20.8788</v>
      </c>
      <c r="D232" s="10">
        <v>149</v>
      </c>
      <c r="E232" s="42" t="s">
        <v>34</v>
      </c>
      <c r="F232" s="42">
        <v>7</v>
      </c>
      <c r="G232" s="42" t="s">
        <v>35</v>
      </c>
      <c r="H232" s="43">
        <v>22.555200000000003</v>
      </c>
      <c r="I232" s="43">
        <v>1.8288000000000002</v>
      </c>
      <c r="J232" s="10">
        <v>45</v>
      </c>
      <c r="K232" s="52" t="s">
        <v>262</v>
      </c>
      <c r="L232" s="42"/>
      <c r="M232" s="42" t="s">
        <v>37</v>
      </c>
      <c r="N232" s="42"/>
      <c r="O232" s="42"/>
      <c r="P232" s="42"/>
      <c r="Q232" s="42"/>
      <c r="R232" s="10"/>
      <c r="S232" s="72"/>
    </row>
    <row r="233" spans="1:19" ht="12.75">
      <c r="A233" s="31">
        <v>225</v>
      </c>
      <c r="B233" s="10" t="s">
        <v>267</v>
      </c>
      <c r="C233" s="169">
        <v>28.194</v>
      </c>
      <c r="D233" s="10">
        <v>338</v>
      </c>
      <c r="E233" s="42" t="s">
        <v>41</v>
      </c>
      <c r="F233" s="42">
        <v>7</v>
      </c>
      <c r="G233" s="42" t="s">
        <v>44</v>
      </c>
      <c r="H233" s="43">
        <v>12.192</v>
      </c>
      <c r="I233" s="43">
        <v>0.6096</v>
      </c>
      <c r="J233" s="10">
        <v>40</v>
      </c>
      <c r="K233" s="52" t="s">
        <v>262</v>
      </c>
      <c r="L233" s="42" t="s">
        <v>37</v>
      </c>
      <c r="M233" s="42"/>
      <c r="N233" s="42"/>
      <c r="O233" s="42"/>
      <c r="P233" s="42"/>
      <c r="Q233" s="42"/>
      <c r="R233" s="10"/>
      <c r="S233" s="72"/>
    </row>
    <row r="234" spans="1:19" ht="12.75">
      <c r="A234" s="31">
        <v>226</v>
      </c>
      <c r="B234" s="10" t="s">
        <v>268</v>
      </c>
      <c r="C234" s="169">
        <v>26.212799999999998</v>
      </c>
      <c r="D234" s="10">
        <v>157</v>
      </c>
      <c r="E234" s="42" t="s">
        <v>34</v>
      </c>
      <c r="F234" s="42">
        <v>6</v>
      </c>
      <c r="G234" s="42" t="s">
        <v>47</v>
      </c>
      <c r="H234" s="43">
        <v>6.4008</v>
      </c>
      <c r="I234" s="43">
        <v>1.8288000000000002</v>
      </c>
      <c r="J234" s="10">
        <v>45</v>
      </c>
      <c r="K234" s="40" t="s">
        <v>262</v>
      </c>
      <c r="L234" s="42" t="s">
        <v>37</v>
      </c>
      <c r="M234" s="42"/>
      <c r="N234" s="42"/>
      <c r="O234" s="42"/>
      <c r="P234" s="42"/>
      <c r="Q234" s="42"/>
      <c r="R234" s="10"/>
      <c r="S234" s="72"/>
    </row>
    <row r="235" spans="1:19" ht="12.75">
      <c r="A235" s="31">
        <v>227</v>
      </c>
      <c r="B235" s="10" t="s">
        <v>269</v>
      </c>
      <c r="C235" s="169">
        <v>20.421599999999998</v>
      </c>
      <c r="D235" s="10">
        <v>355</v>
      </c>
      <c r="E235" s="42" t="s">
        <v>34</v>
      </c>
      <c r="F235" s="42">
        <v>8</v>
      </c>
      <c r="G235" s="42" t="s">
        <v>44</v>
      </c>
      <c r="H235" s="43">
        <v>11.5824</v>
      </c>
      <c r="I235" s="43">
        <v>1.0668</v>
      </c>
      <c r="J235" s="10">
        <v>45</v>
      </c>
      <c r="K235" s="52" t="s">
        <v>262</v>
      </c>
      <c r="L235" s="42"/>
      <c r="M235" s="42"/>
      <c r="N235" s="42" t="s">
        <v>37</v>
      </c>
      <c r="O235" s="42"/>
      <c r="P235" s="42"/>
      <c r="Q235" s="42"/>
      <c r="R235" s="10"/>
      <c r="S235" s="72"/>
    </row>
    <row r="236" spans="1:19" ht="12.75">
      <c r="A236" s="31">
        <v>228</v>
      </c>
      <c r="B236" s="10" t="s">
        <v>270</v>
      </c>
      <c r="C236" s="169">
        <v>20.421599999999998</v>
      </c>
      <c r="D236" s="10">
        <v>355</v>
      </c>
      <c r="E236" s="42" t="s">
        <v>34</v>
      </c>
      <c r="F236" s="42">
        <v>8</v>
      </c>
      <c r="G236" s="42" t="s">
        <v>44</v>
      </c>
      <c r="H236" s="43">
        <v>11.277600000000001</v>
      </c>
      <c r="I236" s="43">
        <v>1.524</v>
      </c>
      <c r="J236" s="10">
        <v>45</v>
      </c>
      <c r="K236" s="52" t="s">
        <v>262</v>
      </c>
      <c r="L236" s="42"/>
      <c r="M236" s="42"/>
      <c r="N236" s="42" t="s">
        <v>37</v>
      </c>
      <c r="O236" s="42"/>
      <c r="P236" s="42"/>
      <c r="Q236" s="42"/>
      <c r="R236" s="10"/>
      <c r="S236" s="72"/>
    </row>
    <row r="237" spans="1:19" ht="12.75">
      <c r="A237" s="31">
        <v>229</v>
      </c>
      <c r="B237" s="10" t="s">
        <v>271</v>
      </c>
      <c r="C237" s="169">
        <v>22.5552</v>
      </c>
      <c r="D237" s="10">
        <v>165</v>
      </c>
      <c r="E237" s="42" t="s">
        <v>34</v>
      </c>
      <c r="F237" s="42">
        <v>7</v>
      </c>
      <c r="G237" s="42" t="s">
        <v>35</v>
      </c>
      <c r="H237" s="43">
        <v>7.315200000000001</v>
      </c>
      <c r="I237" s="43">
        <v>2.1336</v>
      </c>
      <c r="J237" s="10">
        <v>45</v>
      </c>
      <c r="K237" s="52" t="s">
        <v>262</v>
      </c>
      <c r="L237" s="42"/>
      <c r="M237" s="42" t="s">
        <v>37</v>
      </c>
      <c r="N237" s="42"/>
      <c r="O237" s="42"/>
      <c r="P237" s="42"/>
      <c r="Q237" s="42"/>
      <c r="R237" s="10"/>
      <c r="S237" s="72"/>
    </row>
    <row r="238" spans="1:19" ht="12.75">
      <c r="A238" s="31">
        <v>230</v>
      </c>
      <c r="B238" s="10" t="s">
        <v>272</v>
      </c>
      <c r="C238" s="169">
        <v>22.5552</v>
      </c>
      <c r="D238" s="10">
        <v>165</v>
      </c>
      <c r="E238" s="42" t="s">
        <v>34</v>
      </c>
      <c r="F238" s="42">
        <v>7</v>
      </c>
      <c r="G238" s="42" t="s">
        <v>35</v>
      </c>
      <c r="H238" s="43">
        <v>7.62</v>
      </c>
      <c r="I238" s="43">
        <v>2.1336</v>
      </c>
      <c r="J238" s="10">
        <v>45</v>
      </c>
      <c r="K238" s="52" t="s">
        <v>262</v>
      </c>
      <c r="L238" s="42"/>
      <c r="M238" s="42" t="s">
        <v>37</v>
      </c>
      <c r="N238" s="42"/>
      <c r="O238" s="42"/>
      <c r="P238" s="42"/>
      <c r="Q238" s="42"/>
      <c r="R238" s="10"/>
      <c r="S238" s="72"/>
    </row>
    <row r="239" spans="1:19" ht="12.75">
      <c r="A239" s="31">
        <v>231</v>
      </c>
      <c r="B239" s="10" t="s">
        <v>273</v>
      </c>
      <c r="C239" s="169">
        <v>22.5552</v>
      </c>
      <c r="D239" s="10">
        <v>165</v>
      </c>
      <c r="E239" s="42" t="s">
        <v>34</v>
      </c>
      <c r="F239" s="42">
        <v>7</v>
      </c>
      <c r="G239" s="42" t="s">
        <v>35</v>
      </c>
      <c r="H239" s="43">
        <v>8.2296</v>
      </c>
      <c r="I239" s="43">
        <v>2.1336</v>
      </c>
      <c r="J239" s="10">
        <v>45</v>
      </c>
      <c r="K239" s="52" t="s">
        <v>262</v>
      </c>
      <c r="L239" s="42"/>
      <c r="M239" s="42"/>
      <c r="N239" s="42"/>
      <c r="O239" s="42" t="s">
        <v>37</v>
      </c>
      <c r="P239" s="42"/>
      <c r="Q239" s="42"/>
      <c r="R239" s="10"/>
      <c r="S239" s="72">
        <v>315</v>
      </c>
    </row>
    <row r="240" spans="1:19" ht="12.75">
      <c r="A240" s="31">
        <v>232</v>
      </c>
      <c r="B240" s="10" t="s">
        <v>274</v>
      </c>
      <c r="C240" s="169">
        <v>20.802599999999998</v>
      </c>
      <c r="D240" s="10">
        <v>164</v>
      </c>
      <c r="E240" s="42" t="s">
        <v>34</v>
      </c>
      <c r="F240" s="42">
        <v>8</v>
      </c>
      <c r="G240" s="42" t="s">
        <v>35</v>
      </c>
      <c r="H240" s="43">
        <v>42.672000000000004</v>
      </c>
      <c r="I240" s="43">
        <v>1.3716000000000002</v>
      </c>
      <c r="J240" s="10">
        <v>45</v>
      </c>
      <c r="K240" s="52" t="s">
        <v>262</v>
      </c>
      <c r="L240" s="42"/>
      <c r="M240" s="42" t="s">
        <v>37</v>
      </c>
      <c r="N240" s="42"/>
      <c r="O240" s="42"/>
      <c r="P240" s="42"/>
      <c r="Q240" s="42"/>
      <c r="R240" s="10"/>
      <c r="S240" s="72"/>
    </row>
    <row r="241" spans="1:19" ht="12.75">
      <c r="A241" s="31">
        <v>233</v>
      </c>
      <c r="B241" s="10" t="s">
        <v>275</v>
      </c>
      <c r="C241" s="169">
        <v>20.802599999999998</v>
      </c>
      <c r="D241" s="10">
        <v>164</v>
      </c>
      <c r="E241" s="42" t="s">
        <v>34</v>
      </c>
      <c r="F241" s="42">
        <v>8</v>
      </c>
      <c r="G241" s="42" t="s">
        <v>35</v>
      </c>
      <c r="H241" s="43">
        <v>27.432000000000002</v>
      </c>
      <c r="I241" s="43">
        <v>1.3716000000000002</v>
      </c>
      <c r="J241" s="10">
        <v>45</v>
      </c>
      <c r="K241" s="52" t="s">
        <v>262</v>
      </c>
      <c r="L241" s="42"/>
      <c r="M241" s="42" t="s">
        <v>37</v>
      </c>
      <c r="N241" s="42"/>
      <c r="O241" s="42"/>
      <c r="P241" s="42"/>
      <c r="Q241" s="42"/>
      <c r="R241" s="10"/>
      <c r="S241" s="72"/>
    </row>
    <row r="242" spans="1:19" ht="12.75">
      <c r="A242" s="31">
        <v>234</v>
      </c>
      <c r="B242" s="10" t="s">
        <v>276</v>
      </c>
      <c r="C242" s="169">
        <v>20.802599999999998</v>
      </c>
      <c r="D242" s="10">
        <v>164</v>
      </c>
      <c r="E242" s="42" t="s">
        <v>34</v>
      </c>
      <c r="F242" s="42">
        <v>8</v>
      </c>
      <c r="G242" s="42" t="s">
        <v>35</v>
      </c>
      <c r="H242" s="43">
        <v>6.096</v>
      </c>
      <c r="I242" s="43">
        <v>1.3716000000000002</v>
      </c>
      <c r="J242" s="10">
        <v>45</v>
      </c>
      <c r="K242" s="52" t="s">
        <v>262</v>
      </c>
      <c r="L242" s="42"/>
      <c r="M242" s="42"/>
      <c r="N242" s="42"/>
      <c r="O242" s="42" t="s">
        <v>37</v>
      </c>
      <c r="P242" s="42"/>
      <c r="Q242" s="42"/>
      <c r="R242" s="10"/>
      <c r="S242" s="72"/>
    </row>
    <row r="243" spans="1:19" ht="12.75">
      <c r="A243" s="31">
        <v>235</v>
      </c>
      <c r="B243" s="10" t="s">
        <v>277</v>
      </c>
      <c r="C243" s="169">
        <v>20.802599999999998</v>
      </c>
      <c r="D243" s="10">
        <v>164</v>
      </c>
      <c r="E243" s="42" t="s">
        <v>34</v>
      </c>
      <c r="F243" s="42">
        <v>8</v>
      </c>
      <c r="G243" s="42" t="s">
        <v>35</v>
      </c>
      <c r="H243" s="43">
        <v>7.9248</v>
      </c>
      <c r="I243" s="43">
        <v>0.762</v>
      </c>
      <c r="J243" s="10">
        <v>45</v>
      </c>
      <c r="K243" s="52" t="s">
        <v>262</v>
      </c>
      <c r="L243" s="42"/>
      <c r="M243" s="42"/>
      <c r="N243" s="42"/>
      <c r="O243" s="42" t="s">
        <v>37</v>
      </c>
      <c r="P243" s="42"/>
      <c r="Q243" s="42"/>
      <c r="R243" s="10"/>
      <c r="S243" s="72"/>
    </row>
    <row r="244" spans="1:19" ht="12.75">
      <c r="A244" s="31">
        <v>236</v>
      </c>
      <c r="B244" s="10" t="s">
        <v>278</v>
      </c>
      <c r="C244" s="169">
        <v>15.506699999999999</v>
      </c>
      <c r="D244" s="10">
        <v>41</v>
      </c>
      <c r="E244" s="42" t="s">
        <v>34</v>
      </c>
      <c r="F244" s="42">
        <v>7</v>
      </c>
      <c r="G244" s="42" t="s">
        <v>35</v>
      </c>
      <c r="H244" s="43">
        <v>34.4424</v>
      </c>
      <c r="I244" s="43" t="s">
        <v>44</v>
      </c>
      <c r="J244" s="10">
        <v>50</v>
      </c>
      <c r="K244" s="52" t="s">
        <v>262</v>
      </c>
      <c r="L244" s="42"/>
      <c r="M244" s="42"/>
      <c r="N244" s="42"/>
      <c r="O244" s="42"/>
      <c r="P244" s="42" t="s">
        <v>37</v>
      </c>
      <c r="Q244" s="42"/>
      <c r="R244" s="10"/>
      <c r="S244" s="72"/>
    </row>
    <row r="245" spans="1:19" ht="12.75">
      <c r="A245" s="31">
        <v>237</v>
      </c>
      <c r="B245" s="10" t="s">
        <v>279</v>
      </c>
      <c r="C245" s="169">
        <v>15.506699999999999</v>
      </c>
      <c r="D245" s="10">
        <v>41</v>
      </c>
      <c r="E245" s="42" t="s">
        <v>34</v>
      </c>
      <c r="F245" s="42">
        <v>7</v>
      </c>
      <c r="G245" s="42" t="s">
        <v>35</v>
      </c>
      <c r="H245" s="43">
        <v>6.096</v>
      </c>
      <c r="I245" s="43">
        <v>1.524</v>
      </c>
      <c r="J245" s="10">
        <v>55</v>
      </c>
      <c r="K245" s="52" t="s">
        <v>262</v>
      </c>
      <c r="L245" s="42"/>
      <c r="M245" s="42"/>
      <c r="N245" s="42"/>
      <c r="O245" s="42"/>
      <c r="P245" s="42" t="s">
        <v>37</v>
      </c>
      <c r="Q245" s="42"/>
      <c r="R245" s="10"/>
      <c r="S245" s="72"/>
    </row>
    <row r="246" spans="1:19" ht="12.75">
      <c r="A246" s="31">
        <v>238</v>
      </c>
      <c r="B246" s="10" t="s">
        <v>280</v>
      </c>
      <c r="C246" s="169">
        <v>15.506699999999999</v>
      </c>
      <c r="D246" s="10">
        <v>41</v>
      </c>
      <c r="E246" s="42" t="s">
        <v>34</v>
      </c>
      <c r="F246" s="42">
        <v>7</v>
      </c>
      <c r="G246" s="42" t="s">
        <v>35</v>
      </c>
      <c r="H246" s="43">
        <v>3.048</v>
      </c>
      <c r="I246" s="43">
        <v>0.9144000000000001</v>
      </c>
      <c r="J246" s="10">
        <v>35</v>
      </c>
      <c r="K246" s="52" t="s">
        <v>262</v>
      </c>
      <c r="L246" s="42"/>
      <c r="M246" s="42" t="s">
        <v>37</v>
      </c>
      <c r="N246" s="42"/>
      <c r="O246" s="42"/>
      <c r="P246" s="42"/>
      <c r="Q246" s="42"/>
      <c r="R246" s="10"/>
      <c r="S246" s="72"/>
    </row>
    <row r="247" spans="1:19" ht="12.75">
      <c r="A247" s="31">
        <v>239</v>
      </c>
      <c r="B247" s="10" t="s">
        <v>281</v>
      </c>
      <c r="C247" s="169">
        <v>8.4582</v>
      </c>
      <c r="D247" s="10">
        <v>357</v>
      </c>
      <c r="E247" s="42" t="s">
        <v>41</v>
      </c>
      <c r="F247" s="42">
        <v>8</v>
      </c>
      <c r="G247" s="42" t="s">
        <v>44</v>
      </c>
      <c r="H247" s="43">
        <v>12.192</v>
      </c>
      <c r="I247" s="43">
        <v>1.9812</v>
      </c>
      <c r="J247" s="10">
        <v>40</v>
      </c>
      <c r="K247" s="52" t="s">
        <v>262</v>
      </c>
      <c r="L247" s="42"/>
      <c r="M247" s="42"/>
      <c r="N247" s="42" t="s">
        <v>37</v>
      </c>
      <c r="O247" s="42"/>
      <c r="P247" s="42"/>
      <c r="Q247" s="42"/>
      <c r="R247" s="10"/>
      <c r="S247" s="72"/>
    </row>
    <row r="248" spans="1:19" ht="12.75">
      <c r="A248" s="31">
        <v>240</v>
      </c>
      <c r="B248" s="10" t="s">
        <v>282</v>
      </c>
      <c r="C248" s="169">
        <v>21.8313</v>
      </c>
      <c r="D248" s="10">
        <v>159</v>
      </c>
      <c r="E248" s="42" t="s">
        <v>34</v>
      </c>
      <c r="F248" s="42">
        <v>7</v>
      </c>
      <c r="G248" s="42" t="s">
        <v>44</v>
      </c>
      <c r="H248" s="43">
        <v>7.010400000000001</v>
      </c>
      <c r="I248" s="43">
        <v>2.1336</v>
      </c>
      <c r="J248" s="10">
        <v>45</v>
      </c>
      <c r="K248" s="52" t="s">
        <v>262</v>
      </c>
      <c r="L248" s="42"/>
      <c r="M248" s="42"/>
      <c r="N248" s="42"/>
      <c r="O248" s="42" t="s">
        <v>37</v>
      </c>
      <c r="P248" s="42"/>
      <c r="Q248" s="42"/>
      <c r="R248" s="10"/>
      <c r="S248" s="72">
        <v>135</v>
      </c>
    </row>
    <row r="249" spans="1:19" ht="12.75">
      <c r="A249" s="31">
        <v>241</v>
      </c>
      <c r="B249" s="10" t="s">
        <v>283</v>
      </c>
      <c r="C249" s="169">
        <v>21.8313</v>
      </c>
      <c r="D249" s="10">
        <v>159</v>
      </c>
      <c r="E249" s="42" t="s">
        <v>34</v>
      </c>
      <c r="F249" s="42">
        <v>7</v>
      </c>
      <c r="G249" s="42" t="s">
        <v>44</v>
      </c>
      <c r="H249" s="43">
        <v>12.192</v>
      </c>
      <c r="I249" s="43">
        <v>1.524</v>
      </c>
      <c r="J249" s="10">
        <v>45</v>
      </c>
      <c r="K249" s="52" t="s">
        <v>262</v>
      </c>
      <c r="L249" s="42"/>
      <c r="M249" s="42" t="s">
        <v>37</v>
      </c>
      <c r="N249" s="42"/>
      <c r="O249" s="42"/>
      <c r="P249" s="42"/>
      <c r="Q249" s="42"/>
      <c r="R249" s="10"/>
      <c r="S249" s="72"/>
    </row>
    <row r="250" spans="1:19" ht="12.75">
      <c r="A250" s="31">
        <v>242</v>
      </c>
      <c r="B250" s="10" t="s">
        <v>284</v>
      </c>
      <c r="C250" s="169">
        <v>21.8313</v>
      </c>
      <c r="D250" s="10">
        <v>159</v>
      </c>
      <c r="E250" s="42" t="s">
        <v>34</v>
      </c>
      <c r="F250" s="42">
        <v>7</v>
      </c>
      <c r="G250" s="42" t="s">
        <v>44</v>
      </c>
      <c r="H250" s="43">
        <v>17.9832</v>
      </c>
      <c r="I250" s="43">
        <v>1.8288000000000002</v>
      </c>
      <c r="J250" s="10">
        <v>45</v>
      </c>
      <c r="K250" s="52" t="s">
        <v>262</v>
      </c>
      <c r="L250" s="42"/>
      <c r="M250" s="42" t="s">
        <v>37</v>
      </c>
      <c r="N250" s="42"/>
      <c r="O250" s="42"/>
      <c r="P250" s="42"/>
      <c r="Q250" s="42"/>
      <c r="R250" s="10"/>
      <c r="S250" s="72"/>
    </row>
    <row r="251" spans="1:19" ht="12.75">
      <c r="A251" s="31">
        <v>243</v>
      </c>
      <c r="B251" s="10" t="s">
        <v>285</v>
      </c>
      <c r="C251" s="169">
        <v>21.8313</v>
      </c>
      <c r="D251" s="10">
        <v>159</v>
      </c>
      <c r="E251" s="42" t="s">
        <v>34</v>
      </c>
      <c r="F251" s="42">
        <v>7</v>
      </c>
      <c r="G251" s="42" t="s">
        <v>44</v>
      </c>
      <c r="H251" s="43">
        <v>0.9144000000000001</v>
      </c>
      <c r="I251" s="43">
        <v>0.9144000000000001</v>
      </c>
      <c r="J251" s="10">
        <v>45</v>
      </c>
      <c r="K251" s="52" t="s">
        <v>262</v>
      </c>
      <c r="L251" s="42"/>
      <c r="M251" s="42"/>
      <c r="N251" s="42"/>
      <c r="O251" s="42" t="s">
        <v>37</v>
      </c>
      <c r="P251" s="42"/>
      <c r="Q251" s="42"/>
      <c r="R251" s="10"/>
      <c r="S251" s="72"/>
    </row>
    <row r="252" spans="1:19" ht="12.75">
      <c r="A252" s="31">
        <v>244</v>
      </c>
      <c r="B252" s="10" t="s">
        <v>286</v>
      </c>
      <c r="C252" s="169">
        <v>20.802599999999998</v>
      </c>
      <c r="D252" s="10">
        <v>166</v>
      </c>
      <c r="E252" s="42" t="s">
        <v>34</v>
      </c>
      <c r="F252" s="42">
        <v>8</v>
      </c>
      <c r="G252" s="42" t="s">
        <v>44</v>
      </c>
      <c r="H252" s="43">
        <v>7.62</v>
      </c>
      <c r="I252" s="43">
        <v>1.8288000000000002</v>
      </c>
      <c r="J252" s="10">
        <v>45</v>
      </c>
      <c r="K252" s="52" t="s">
        <v>262</v>
      </c>
      <c r="L252" s="42" t="s">
        <v>37</v>
      </c>
      <c r="M252" s="42"/>
      <c r="N252" s="42"/>
      <c r="O252" s="42"/>
      <c r="P252" s="42"/>
      <c r="Q252" s="42"/>
      <c r="R252" s="10"/>
      <c r="S252" s="72"/>
    </row>
    <row r="253" spans="1:19" ht="12.75">
      <c r="A253" s="31">
        <v>245</v>
      </c>
      <c r="B253" s="10" t="s">
        <v>287</v>
      </c>
      <c r="C253" s="169">
        <v>20.802599999999998</v>
      </c>
      <c r="D253" s="10">
        <v>166</v>
      </c>
      <c r="E253" s="42" t="s">
        <v>34</v>
      </c>
      <c r="F253" s="42">
        <v>8</v>
      </c>
      <c r="G253" s="42" t="s">
        <v>44</v>
      </c>
      <c r="H253" s="43">
        <v>1.524</v>
      </c>
      <c r="I253" s="43">
        <v>1.6764000000000001</v>
      </c>
      <c r="J253" s="10">
        <v>45</v>
      </c>
      <c r="K253" s="52" t="s">
        <v>262</v>
      </c>
      <c r="L253" s="42"/>
      <c r="M253" s="42"/>
      <c r="N253" s="42" t="s">
        <v>37</v>
      </c>
      <c r="O253" s="42"/>
      <c r="P253" s="42"/>
      <c r="Q253" s="42"/>
      <c r="R253" s="10"/>
      <c r="S253" s="72"/>
    </row>
    <row r="254" spans="1:19" ht="12.75">
      <c r="A254" s="31">
        <v>246</v>
      </c>
      <c r="B254" s="10" t="s">
        <v>288</v>
      </c>
      <c r="C254" s="169">
        <v>20.726399999999998</v>
      </c>
      <c r="D254" s="10">
        <v>148</v>
      </c>
      <c r="E254" s="42" t="s">
        <v>34</v>
      </c>
      <c r="F254" s="42">
        <v>7</v>
      </c>
      <c r="G254" s="42" t="s">
        <v>44</v>
      </c>
      <c r="H254" s="43">
        <v>30.48</v>
      </c>
      <c r="I254" s="43">
        <v>2.286</v>
      </c>
      <c r="J254" s="10">
        <v>45</v>
      </c>
      <c r="K254" s="52" t="s">
        <v>262</v>
      </c>
      <c r="L254" s="42"/>
      <c r="M254" s="42"/>
      <c r="N254" s="42" t="s">
        <v>37</v>
      </c>
      <c r="O254" s="42"/>
      <c r="P254" s="42"/>
      <c r="Q254" s="42"/>
      <c r="R254" s="10"/>
      <c r="S254" s="72"/>
    </row>
    <row r="255" spans="1:19" ht="12.75">
      <c r="A255" s="31">
        <v>247</v>
      </c>
      <c r="B255" s="10" t="s">
        <v>289</v>
      </c>
      <c r="C255" s="169">
        <v>14.5161</v>
      </c>
      <c r="D255" s="10">
        <v>35</v>
      </c>
      <c r="E255" s="42" t="s">
        <v>34</v>
      </c>
      <c r="F255" s="42">
        <v>8</v>
      </c>
      <c r="G255" s="42" t="s">
        <v>35</v>
      </c>
      <c r="H255" s="43">
        <v>24.384</v>
      </c>
      <c r="I255" s="43">
        <v>1.8288000000000002</v>
      </c>
      <c r="J255" s="10">
        <v>45</v>
      </c>
      <c r="K255" s="52" t="s">
        <v>262</v>
      </c>
      <c r="L255" s="42" t="s">
        <v>37</v>
      </c>
      <c r="M255" s="42"/>
      <c r="N255" s="42"/>
      <c r="O255" s="42"/>
      <c r="P255" s="42"/>
      <c r="Q255" s="42"/>
      <c r="R255" s="10"/>
      <c r="S255" s="72"/>
    </row>
    <row r="256" spans="1:19" ht="12.75">
      <c r="A256" s="31">
        <v>248</v>
      </c>
      <c r="B256" s="10" t="s">
        <v>290</v>
      </c>
      <c r="C256" s="169">
        <v>14.5161</v>
      </c>
      <c r="D256" s="10">
        <v>35</v>
      </c>
      <c r="E256" s="42" t="s">
        <v>34</v>
      </c>
      <c r="F256" s="42">
        <v>8</v>
      </c>
      <c r="G256" s="42" t="s">
        <v>35</v>
      </c>
      <c r="H256" s="43">
        <v>6.4008</v>
      </c>
      <c r="I256" s="43">
        <v>0.9144000000000001</v>
      </c>
      <c r="J256" s="10">
        <v>45</v>
      </c>
      <c r="K256" s="52" t="s">
        <v>262</v>
      </c>
      <c r="L256" s="42"/>
      <c r="M256" s="42"/>
      <c r="N256" s="42"/>
      <c r="O256" s="42" t="s">
        <v>37</v>
      </c>
      <c r="P256" s="42"/>
      <c r="Q256" s="42"/>
      <c r="R256" s="10"/>
      <c r="S256" s="72">
        <v>315</v>
      </c>
    </row>
    <row r="257" spans="1:19" ht="12.75">
      <c r="A257" s="31">
        <v>249</v>
      </c>
      <c r="B257" s="10" t="s">
        <v>291</v>
      </c>
      <c r="C257" s="169">
        <v>14.5161</v>
      </c>
      <c r="D257" s="10">
        <v>35</v>
      </c>
      <c r="E257" s="42" t="s">
        <v>34</v>
      </c>
      <c r="F257" s="42">
        <v>8</v>
      </c>
      <c r="G257" s="42" t="s">
        <v>35</v>
      </c>
      <c r="H257" s="43">
        <v>25.2984</v>
      </c>
      <c r="I257" s="43">
        <v>1.8288000000000002</v>
      </c>
      <c r="J257" s="10">
        <v>45</v>
      </c>
      <c r="K257" s="52" t="s">
        <v>262</v>
      </c>
      <c r="L257" s="42"/>
      <c r="M257" s="42"/>
      <c r="N257" s="42" t="s">
        <v>37</v>
      </c>
      <c r="O257" s="42"/>
      <c r="P257" s="42"/>
      <c r="Q257" s="42"/>
      <c r="R257" s="10"/>
      <c r="S257" s="72"/>
    </row>
    <row r="258" spans="1:19" ht="12.75">
      <c r="A258" s="31">
        <v>250</v>
      </c>
      <c r="B258" s="10" t="s">
        <v>292</v>
      </c>
      <c r="C258" s="169">
        <v>16.9926</v>
      </c>
      <c r="D258" s="10">
        <v>109</v>
      </c>
      <c r="E258" s="42" t="s">
        <v>34</v>
      </c>
      <c r="F258" s="42">
        <v>7</v>
      </c>
      <c r="G258" s="42" t="s">
        <v>35</v>
      </c>
      <c r="H258" s="43">
        <v>21.336000000000002</v>
      </c>
      <c r="I258" s="43">
        <v>1.8288000000000002</v>
      </c>
      <c r="J258" s="10">
        <v>45</v>
      </c>
      <c r="K258" s="52" t="s">
        <v>262</v>
      </c>
      <c r="L258" s="42"/>
      <c r="M258" s="42"/>
      <c r="N258" s="42"/>
      <c r="O258" s="42"/>
      <c r="P258" s="42" t="s">
        <v>37</v>
      </c>
      <c r="Q258" s="42"/>
      <c r="R258" s="10"/>
      <c r="S258" s="72"/>
    </row>
    <row r="259" spans="1:19" ht="12.75">
      <c r="A259" s="31">
        <v>251</v>
      </c>
      <c r="B259" s="10" t="s">
        <v>293</v>
      </c>
      <c r="C259" s="169">
        <v>16.9926</v>
      </c>
      <c r="D259" s="10">
        <v>109</v>
      </c>
      <c r="E259" s="42" t="s">
        <v>34</v>
      </c>
      <c r="F259" s="42">
        <v>7</v>
      </c>
      <c r="G259" s="42" t="s">
        <v>35</v>
      </c>
      <c r="H259" s="43">
        <v>27.127200000000002</v>
      </c>
      <c r="I259" s="43">
        <v>1.8288000000000002</v>
      </c>
      <c r="J259" s="10">
        <v>45</v>
      </c>
      <c r="K259" s="52" t="s">
        <v>262</v>
      </c>
      <c r="L259" s="42"/>
      <c r="M259" s="42" t="s">
        <v>37</v>
      </c>
      <c r="N259" s="42"/>
      <c r="O259" s="42"/>
      <c r="P259" s="42"/>
      <c r="Q259" s="42"/>
      <c r="R259" s="10"/>
      <c r="S259" s="72"/>
    </row>
    <row r="260" spans="1:19" ht="12.75">
      <c r="A260" s="31">
        <v>252</v>
      </c>
      <c r="B260" s="10" t="s">
        <v>294</v>
      </c>
      <c r="C260" s="169">
        <v>19.507199999999997</v>
      </c>
      <c r="D260" s="10">
        <v>293</v>
      </c>
      <c r="E260" s="42" t="s">
        <v>34</v>
      </c>
      <c r="F260" s="42">
        <v>7</v>
      </c>
      <c r="G260" s="42" t="s">
        <v>35</v>
      </c>
      <c r="H260" s="43">
        <v>22.555200000000003</v>
      </c>
      <c r="I260" s="43">
        <v>1.8288000000000002</v>
      </c>
      <c r="J260" s="10">
        <v>45</v>
      </c>
      <c r="K260" s="52" t="s">
        <v>262</v>
      </c>
      <c r="L260" s="42"/>
      <c r="M260" s="42"/>
      <c r="N260" s="42" t="s">
        <v>37</v>
      </c>
      <c r="O260" s="42"/>
      <c r="P260" s="42"/>
      <c r="Q260" s="42"/>
      <c r="R260" s="10"/>
      <c r="S260" s="72"/>
    </row>
    <row r="261" spans="1:19" ht="12.75">
      <c r="A261" s="31">
        <v>253</v>
      </c>
      <c r="B261" s="10" t="s">
        <v>295</v>
      </c>
      <c r="C261" s="169">
        <v>6.9342</v>
      </c>
      <c r="D261" s="10">
        <v>205</v>
      </c>
      <c r="E261" s="42" t="s">
        <v>41</v>
      </c>
      <c r="F261" s="42">
        <v>8</v>
      </c>
      <c r="G261" s="42" t="s">
        <v>44</v>
      </c>
      <c r="H261" s="43">
        <v>0</v>
      </c>
      <c r="I261" s="43">
        <v>0</v>
      </c>
      <c r="J261" s="10">
        <v>135</v>
      </c>
      <c r="K261" s="52" t="s">
        <v>296</v>
      </c>
      <c r="L261" s="42"/>
      <c r="M261" s="42"/>
      <c r="N261" s="42"/>
      <c r="O261" s="42"/>
      <c r="P261" s="42" t="s">
        <v>37</v>
      </c>
      <c r="Q261" s="42"/>
      <c r="R261" s="10"/>
      <c r="S261" s="72"/>
    </row>
    <row r="262" spans="1:19" ht="12.75">
      <c r="A262" s="31">
        <v>254</v>
      </c>
      <c r="B262" s="10" t="s">
        <v>297</v>
      </c>
      <c r="C262" s="169">
        <v>19.278599999999997</v>
      </c>
      <c r="D262" s="10">
        <v>292</v>
      </c>
      <c r="E262" s="42" t="s">
        <v>34</v>
      </c>
      <c r="F262" s="42">
        <v>8</v>
      </c>
      <c r="G262" s="42" t="s">
        <v>47</v>
      </c>
      <c r="H262" s="43">
        <v>19.812</v>
      </c>
      <c r="I262" s="43">
        <v>0</v>
      </c>
      <c r="J262" s="10">
        <v>135</v>
      </c>
      <c r="K262" s="40" t="s">
        <v>296</v>
      </c>
      <c r="L262" s="42"/>
      <c r="M262" s="42"/>
      <c r="N262" s="42"/>
      <c r="O262" s="42"/>
      <c r="P262" s="42"/>
      <c r="Q262" s="42" t="s">
        <v>37</v>
      </c>
      <c r="R262" s="10"/>
      <c r="S262" s="72"/>
    </row>
    <row r="263" spans="1:19" ht="12.75">
      <c r="A263" s="31">
        <v>255</v>
      </c>
      <c r="B263" s="10" t="s">
        <v>298</v>
      </c>
      <c r="C263" s="169">
        <v>19.278599999999997</v>
      </c>
      <c r="D263" s="10">
        <v>292</v>
      </c>
      <c r="E263" s="42" t="s">
        <v>34</v>
      </c>
      <c r="F263" s="42">
        <v>8</v>
      </c>
      <c r="G263" s="42" t="s">
        <v>47</v>
      </c>
      <c r="H263" s="43">
        <v>17.9832</v>
      </c>
      <c r="I263" s="43">
        <v>0</v>
      </c>
      <c r="J263" s="10">
        <v>135</v>
      </c>
      <c r="K263" s="40" t="s">
        <v>296</v>
      </c>
      <c r="L263" s="42"/>
      <c r="M263" s="42"/>
      <c r="N263" s="42"/>
      <c r="O263" s="42"/>
      <c r="P263" s="42" t="s">
        <v>37</v>
      </c>
      <c r="Q263" s="42"/>
      <c r="R263" s="10"/>
      <c r="S263" s="72"/>
    </row>
    <row r="264" spans="1:19" ht="12.75">
      <c r="A264" s="31">
        <v>256</v>
      </c>
      <c r="B264" s="10" t="s">
        <v>299</v>
      </c>
      <c r="C264" s="169">
        <v>3.429</v>
      </c>
      <c r="D264" s="10">
        <v>186</v>
      </c>
      <c r="E264" s="42" t="s">
        <v>41</v>
      </c>
      <c r="F264" s="42">
        <v>8</v>
      </c>
      <c r="G264" s="42" t="s">
        <v>44</v>
      </c>
      <c r="H264" s="43">
        <v>15.24</v>
      </c>
      <c r="I264" s="43">
        <v>0.9144000000000001</v>
      </c>
      <c r="J264" s="10">
        <v>130</v>
      </c>
      <c r="K264" s="52" t="s">
        <v>296</v>
      </c>
      <c r="L264" s="42"/>
      <c r="M264" s="42" t="s">
        <v>37</v>
      </c>
      <c r="N264" s="42"/>
      <c r="O264" s="42"/>
      <c r="P264" s="42"/>
      <c r="Q264" s="42"/>
      <c r="R264" s="10"/>
      <c r="S264" s="72"/>
    </row>
    <row r="265" spans="1:19" ht="12.75">
      <c r="A265" s="31">
        <v>257</v>
      </c>
      <c r="B265" s="10" t="s">
        <v>300</v>
      </c>
      <c r="C265" s="169">
        <v>6.095999999999999</v>
      </c>
      <c r="D265" s="10">
        <v>49</v>
      </c>
      <c r="E265" s="42" t="s">
        <v>34</v>
      </c>
      <c r="F265" s="42">
        <v>9</v>
      </c>
      <c r="G265" s="42" t="s">
        <v>35</v>
      </c>
      <c r="H265" s="43">
        <v>20.4216</v>
      </c>
      <c r="I265" s="43">
        <v>1.8288000000000002</v>
      </c>
      <c r="J265" s="10">
        <v>130</v>
      </c>
      <c r="K265" s="52" t="s">
        <v>296</v>
      </c>
      <c r="L265" s="42"/>
      <c r="M265" s="42"/>
      <c r="N265" s="42"/>
      <c r="O265" s="42"/>
      <c r="P265" s="42"/>
      <c r="Q265" s="42" t="s">
        <v>37</v>
      </c>
      <c r="R265" s="10">
        <v>40</v>
      </c>
      <c r="S265" s="72"/>
    </row>
    <row r="266" spans="1:19" ht="12.75">
      <c r="A266" s="31">
        <v>258</v>
      </c>
      <c r="B266" s="10" t="s">
        <v>301</v>
      </c>
      <c r="C266" s="169">
        <v>26.212799999999998</v>
      </c>
      <c r="D266" s="10">
        <v>157</v>
      </c>
      <c r="E266" s="42" t="s">
        <v>34</v>
      </c>
      <c r="F266" s="42">
        <v>6</v>
      </c>
      <c r="G266" s="42" t="s">
        <v>47</v>
      </c>
      <c r="H266" s="43">
        <v>4.2672</v>
      </c>
      <c r="I266" s="43">
        <v>1.8288000000000002</v>
      </c>
      <c r="J266" s="10">
        <v>135</v>
      </c>
      <c r="K266" s="40" t="s">
        <v>296</v>
      </c>
      <c r="L266" s="42" t="s">
        <v>37</v>
      </c>
      <c r="M266" s="42"/>
      <c r="N266" s="42"/>
      <c r="O266" s="42"/>
      <c r="P266" s="42"/>
      <c r="Q266" s="42"/>
      <c r="R266" s="10"/>
      <c r="S266" s="72"/>
    </row>
    <row r="267" spans="1:19" ht="12.75">
      <c r="A267" s="31">
        <v>259</v>
      </c>
      <c r="B267" s="10" t="s">
        <v>302</v>
      </c>
      <c r="C267" s="169">
        <v>26.212799999999998</v>
      </c>
      <c r="D267" s="10">
        <v>157</v>
      </c>
      <c r="E267" s="42" t="s">
        <v>34</v>
      </c>
      <c r="F267" s="42">
        <v>6</v>
      </c>
      <c r="G267" s="42" t="s">
        <v>47</v>
      </c>
      <c r="H267" s="43">
        <v>3.048</v>
      </c>
      <c r="I267" s="43">
        <v>1.8288000000000002</v>
      </c>
      <c r="J267" s="10">
        <v>135</v>
      </c>
      <c r="K267" s="40" t="s">
        <v>296</v>
      </c>
      <c r="L267" s="42" t="s">
        <v>37</v>
      </c>
      <c r="M267" s="42"/>
      <c r="N267" s="42"/>
      <c r="O267" s="42"/>
      <c r="P267" s="42"/>
      <c r="Q267" s="42"/>
      <c r="R267" s="10"/>
      <c r="S267" s="72"/>
    </row>
    <row r="268" spans="1:19" ht="12.75">
      <c r="A268" s="31">
        <v>260</v>
      </c>
      <c r="B268" s="10" t="s">
        <v>303</v>
      </c>
      <c r="C268" s="169">
        <v>22.7838</v>
      </c>
      <c r="D268" s="10">
        <v>154</v>
      </c>
      <c r="E268" s="42" t="s">
        <v>34</v>
      </c>
      <c r="F268" s="42">
        <v>8</v>
      </c>
      <c r="G268" s="42" t="s">
        <v>44</v>
      </c>
      <c r="H268" s="43">
        <v>17.3736</v>
      </c>
      <c r="I268" s="43">
        <v>1.6764000000000001</v>
      </c>
      <c r="J268" s="10">
        <v>145</v>
      </c>
      <c r="K268" s="52" t="s">
        <v>296</v>
      </c>
      <c r="L268" s="42"/>
      <c r="M268" s="42"/>
      <c r="N268" s="42" t="s">
        <v>37</v>
      </c>
      <c r="O268" s="42"/>
      <c r="P268" s="42"/>
      <c r="Q268" s="42"/>
      <c r="R268" s="10"/>
      <c r="S268" s="72"/>
    </row>
    <row r="269" spans="1:19" ht="12.75">
      <c r="A269" s="31">
        <v>261</v>
      </c>
      <c r="B269" s="10" t="s">
        <v>304</v>
      </c>
      <c r="C269" s="169">
        <v>22.5552</v>
      </c>
      <c r="D269" s="10">
        <v>165</v>
      </c>
      <c r="E269" s="42" t="s">
        <v>34</v>
      </c>
      <c r="F269" s="42">
        <v>7</v>
      </c>
      <c r="G269" s="42" t="s">
        <v>35</v>
      </c>
      <c r="H269" s="43">
        <v>14.9352</v>
      </c>
      <c r="I269" s="43">
        <v>2.1336</v>
      </c>
      <c r="J269" s="10">
        <v>135</v>
      </c>
      <c r="K269" s="52" t="s">
        <v>296</v>
      </c>
      <c r="L269" s="42"/>
      <c r="M269" s="42" t="s">
        <v>37</v>
      </c>
      <c r="N269" s="42"/>
      <c r="O269" s="42"/>
      <c r="P269" s="42"/>
      <c r="Q269" s="42"/>
      <c r="R269" s="10"/>
      <c r="S269" s="72"/>
    </row>
    <row r="270" spans="1:19" ht="12.75">
      <c r="A270" s="31">
        <v>262</v>
      </c>
      <c r="B270" s="10" t="s">
        <v>305</v>
      </c>
      <c r="C270" s="169">
        <v>15.506699999999999</v>
      </c>
      <c r="D270" s="10">
        <v>41</v>
      </c>
      <c r="E270" s="42" t="s">
        <v>34</v>
      </c>
      <c r="F270" s="42">
        <v>7</v>
      </c>
      <c r="G270" s="42" t="s">
        <v>35</v>
      </c>
      <c r="H270" s="43">
        <v>4.572</v>
      </c>
      <c r="I270" s="43">
        <v>0.9144000000000001</v>
      </c>
      <c r="J270" s="10">
        <v>145</v>
      </c>
      <c r="K270" s="52" t="s">
        <v>296</v>
      </c>
      <c r="L270" s="42" t="s">
        <v>37</v>
      </c>
      <c r="M270" s="42"/>
      <c r="N270" s="42"/>
      <c r="O270" s="42"/>
      <c r="P270" s="42"/>
      <c r="Q270" s="42"/>
      <c r="R270" s="10"/>
      <c r="S270" s="72"/>
    </row>
    <row r="271" spans="1:19" ht="12.75">
      <c r="A271" s="31">
        <v>263</v>
      </c>
      <c r="B271" s="10" t="s">
        <v>306</v>
      </c>
      <c r="C271" s="169">
        <v>7.467599999999999</v>
      </c>
      <c r="D271" s="10">
        <v>32</v>
      </c>
      <c r="E271" s="42" t="s">
        <v>34</v>
      </c>
      <c r="F271" s="42">
        <v>8</v>
      </c>
      <c r="G271" s="42" t="s">
        <v>35</v>
      </c>
      <c r="H271" s="43">
        <v>10.668000000000001</v>
      </c>
      <c r="I271" s="43" t="s">
        <v>44</v>
      </c>
      <c r="J271" s="10">
        <v>130</v>
      </c>
      <c r="K271" s="52" t="s">
        <v>296</v>
      </c>
      <c r="L271" s="42"/>
      <c r="M271" s="42"/>
      <c r="N271" s="42"/>
      <c r="O271" s="42"/>
      <c r="P271" s="42"/>
      <c r="Q271" s="42" t="s">
        <v>37</v>
      </c>
      <c r="R271" s="10"/>
      <c r="S271" s="72"/>
    </row>
    <row r="272" spans="1:19" ht="12.75">
      <c r="A272" s="31">
        <v>264</v>
      </c>
      <c r="B272" s="10" t="s">
        <v>307</v>
      </c>
      <c r="C272" s="169">
        <v>20.802599999999998</v>
      </c>
      <c r="D272" s="10">
        <v>166</v>
      </c>
      <c r="E272" s="42" t="s">
        <v>34</v>
      </c>
      <c r="F272" s="42">
        <v>8</v>
      </c>
      <c r="G272" s="42" t="s">
        <v>44</v>
      </c>
      <c r="H272" s="43">
        <v>12.192</v>
      </c>
      <c r="I272" s="43">
        <v>1.8288000000000002</v>
      </c>
      <c r="J272" s="10">
        <v>135</v>
      </c>
      <c r="K272" s="52" t="s">
        <v>296</v>
      </c>
      <c r="L272" s="42"/>
      <c r="M272" s="42"/>
      <c r="N272" s="42" t="s">
        <v>37</v>
      </c>
      <c r="O272" s="42"/>
      <c r="P272" s="42"/>
      <c r="Q272" s="42"/>
      <c r="R272" s="10"/>
      <c r="S272" s="72"/>
    </row>
    <row r="273" spans="1:19" ht="12.75">
      <c r="A273" s="31">
        <v>265</v>
      </c>
      <c r="B273" s="10" t="s">
        <v>308</v>
      </c>
      <c r="C273" s="169">
        <v>20.726399999999998</v>
      </c>
      <c r="D273" s="10">
        <v>148</v>
      </c>
      <c r="E273" s="42" t="s">
        <v>34</v>
      </c>
      <c r="F273" s="42">
        <v>7</v>
      </c>
      <c r="G273" s="42" t="s">
        <v>44</v>
      </c>
      <c r="H273" s="43">
        <v>22.86</v>
      </c>
      <c r="I273" s="43">
        <v>1.8288000000000002</v>
      </c>
      <c r="J273" s="10">
        <v>135</v>
      </c>
      <c r="K273" s="52" t="s">
        <v>296</v>
      </c>
      <c r="L273" s="42"/>
      <c r="M273" s="42" t="s">
        <v>37</v>
      </c>
      <c r="N273" s="42"/>
      <c r="O273" s="42"/>
      <c r="P273" s="42"/>
      <c r="Q273" s="42"/>
      <c r="R273" s="10"/>
      <c r="S273" s="72"/>
    </row>
    <row r="274" spans="1:19" ht="12.75">
      <c r="A274" s="31">
        <v>266</v>
      </c>
      <c r="B274" s="10" t="s">
        <v>309</v>
      </c>
      <c r="C274" s="169">
        <v>14.5161</v>
      </c>
      <c r="D274" s="10">
        <v>35</v>
      </c>
      <c r="E274" s="42" t="s">
        <v>34</v>
      </c>
      <c r="F274" s="42">
        <v>8</v>
      </c>
      <c r="G274" s="42" t="s">
        <v>35</v>
      </c>
      <c r="H274" s="43">
        <v>17.0688</v>
      </c>
      <c r="I274" s="43">
        <v>1.8288000000000002</v>
      </c>
      <c r="J274" s="10">
        <v>135</v>
      </c>
      <c r="K274" s="52" t="s">
        <v>296</v>
      </c>
      <c r="L274" s="42"/>
      <c r="M274" s="42"/>
      <c r="N274" s="42" t="s">
        <v>37</v>
      </c>
      <c r="O274" s="42"/>
      <c r="P274" s="42"/>
      <c r="Q274" s="42"/>
      <c r="R274" s="10"/>
      <c r="S274" s="72"/>
    </row>
    <row r="275" spans="1:19" ht="12.75">
      <c r="A275" s="31">
        <v>267</v>
      </c>
      <c r="B275" s="10" t="s">
        <v>310</v>
      </c>
      <c r="C275" s="169">
        <v>19.240499999999997</v>
      </c>
      <c r="D275" s="10">
        <v>167</v>
      </c>
      <c r="E275" s="42" t="s">
        <v>34</v>
      </c>
      <c r="F275" s="42">
        <v>8</v>
      </c>
      <c r="G275" s="42" t="s">
        <v>44</v>
      </c>
      <c r="H275" s="43">
        <v>10.3632</v>
      </c>
      <c r="I275" s="43">
        <v>1.6764000000000001</v>
      </c>
      <c r="J275" s="10">
        <v>135</v>
      </c>
      <c r="K275" s="52" t="s">
        <v>296</v>
      </c>
      <c r="L275" s="42"/>
      <c r="M275" s="42" t="s">
        <v>37</v>
      </c>
      <c r="N275" s="42"/>
      <c r="O275" s="42"/>
      <c r="P275" s="42"/>
      <c r="Q275" s="42"/>
      <c r="R275" s="10"/>
      <c r="S275" s="72"/>
    </row>
    <row r="276" spans="1:19" ht="12.75">
      <c r="A276" s="31">
        <v>268</v>
      </c>
      <c r="B276" s="10" t="s">
        <v>311</v>
      </c>
      <c r="C276" s="169">
        <v>16.9926</v>
      </c>
      <c r="D276" s="10">
        <v>109</v>
      </c>
      <c r="E276" s="42" t="s">
        <v>34</v>
      </c>
      <c r="F276" s="42">
        <v>7</v>
      </c>
      <c r="G276" s="42" t="s">
        <v>35</v>
      </c>
      <c r="H276" s="43">
        <v>21.031200000000002</v>
      </c>
      <c r="I276" s="43">
        <v>1.8288000000000002</v>
      </c>
      <c r="J276" s="10">
        <v>135</v>
      </c>
      <c r="K276" s="52" t="s">
        <v>296</v>
      </c>
      <c r="L276" s="42"/>
      <c r="M276" s="42" t="s">
        <v>37</v>
      </c>
      <c r="N276" s="42"/>
      <c r="O276" s="42"/>
      <c r="P276" s="42"/>
      <c r="Q276" s="42"/>
      <c r="R276" s="10"/>
      <c r="S276" s="72"/>
    </row>
    <row r="277" spans="1:19" ht="12.75">
      <c r="A277" s="31">
        <v>269</v>
      </c>
      <c r="B277" s="10" t="s">
        <v>312</v>
      </c>
      <c r="C277" s="169">
        <v>19.507199999999997</v>
      </c>
      <c r="D277" s="10">
        <v>293</v>
      </c>
      <c r="E277" s="42" t="s">
        <v>34</v>
      </c>
      <c r="F277" s="42">
        <v>7</v>
      </c>
      <c r="G277" s="42" t="s">
        <v>35</v>
      </c>
      <c r="H277" s="43">
        <v>19.2024</v>
      </c>
      <c r="I277" s="43">
        <v>1.8288000000000002</v>
      </c>
      <c r="J277" s="10">
        <v>135</v>
      </c>
      <c r="K277" s="52" t="s">
        <v>296</v>
      </c>
      <c r="L277" s="42"/>
      <c r="M277" s="42"/>
      <c r="N277" s="42"/>
      <c r="O277" s="42"/>
      <c r="P277" s="42" t="s">
        <v>37</v>
      </c>
      <c r="Q277" s="42"/>
      <c r="R277" s="10">
        <v>225</v>
      </c>
      <c r="S277" s="72"/>
    </row>
    <row r="278" spans="1:19" ht="12.75">
      <c r="A278" s="31">
        <v>270</v>
      </c>
      <c r="B278" s="10" t="s">
        <v>313</v>
      </c>
      <c r="C278" s="169">
        <v>19.507199999999997</v>
      </c>
      <c r="D278" s="10">
        <v>293</v>
      </c>
      <c r="E278" s="42" t="s">
        <v>34</v>
      </c>
      <c r="F278" s="42">
        <v>7</v>
      </c>
      <c r="G278" s="42" t="s">
        <v>35</v>
      </c>
      <c r="H278" s="43">
        <v>19.2024</v>
      </c>
      <c r="I278" s="43">
        <v>1.8288000000000002</v>
      </c>
      <c r="J278" s="10">
        <v>135</v>
      </c>
      <c r="K278" s="52" t="s">
        <v>296</v>
      </c>
      <c r="L278" s="42"/>
      <c r="M278" s="42"/>
      <c r="N278" s="42"/>
      <c r="O278" s="42"/>
      <c r="P278" s="42" t="s">
        <v>37</v>
      </c>
      <c r="Q278" s="42"/>
      <c r="R278" s="10">
        <v>225</v>
      </c>
      <c r="S278" s="72"/>
    </row>
    <row r="279" spans="1:19" ht="30" customHeight="1">
      <c r="A279" s="168" t="s">
        <v>314</v>
      </c>
      <c r="B279" s="40"/>
      <c r="C279" s="174"/>
      <c r="D279" s="40"/>
      <c r="E279" s="40"/>
      <c r="F279" s="40"/>
      <c r="G279" s="40"/>
      <c r="H279" s="175"/>
      <c r="I279" s="175"/>
      <c r="J279" s="40"/>
      <c r="K279" s="52"/>
      <c r="L279" s="40"/>
      <c r="M279" s="40"/>
      <c r="N279" s="40"/>
      <c r="O279" s="40"/>
      <c r="P279" s="40"/>
      <c r="Q279" s="40"/>
      <c r="R279" s="40"/>
      <c r="S279" s="176"/>
    </row>
    <row r="280" spans="1:19" ht="12.75">
      <c r="A280" s="31">
        <v>271</v>
      </c>
      <c r="B280" s="10" t="s">
        <v>315</v>
      </c>
      <c r="C280" s="169">
        <v>6.9342</v>
      </c>
      <c r="D280" s="10">
        <v>205</v>
      </c>
      <c r="E280" s="42" t="s">
        <v>41</v>
      </c>
      <c r="F280" s="42">
        <v>8</v>
      </c>
      <c r="G280" s="42" t="s">
        <v>44</v>
      </c>
      <c r="H280" s="43">
        <v>0</v>
      </c>
      <c r="I280" s="43">
        <v>0</v>
      </c>
      <c r="J280" s="10">
        <v>120</v>
      </c>
      <c r="K280" s="52"/>
      <c r="L280" s="42"/>
      <c r="M280" s="42"/>
      <c r="N280" s="42" t="s">
        <v>37</v>
      </c>
      <c r="O280" s="42"/>
      <c r="P280" s="42"/>
      <c r="Q280" s="42"/>
      <c r="R280" s="10"/>
      <c r="S280" s="72"/>
    </row>
    <row r="281" spans="1:19" ht="12.75">
      <c r="A281" s="31">
        <v>272</v>
      </c>
      <c r="B281" s="10" t="s">
        <v>316</v>
      </c>
      <c r="C281" s="169">
        <v>18.8976</v>
      </c>
      <c r="D281" s="10">
        <v>290</v>
      </c>
      <c r="E281" s="42" t="s">
        <v>34</v>
      </c>
      <c r="F281" s="42">
        <v>8</v>
      </c>
      <c r="G281" s="42" t="s">
        <v>35</v>
      </c>
      <c r="H281" s="43">
        <v>7.62</v>
      </c>
      <c r="I281" s="43">
        <v>1.8288000000000002</v>
      </c>
      <c r="J281" s="10">
        <v>70</v>
      </c>
      <c r="K281" s="52"/>
      <c r="L281" s="42"/>
      <c r="M281" s="42"/>
      <c r="N281" s="42"/>
      <c r="O281" s="42"/>
      <c r="P281" s="42" t="s">
        <v>37</v>
      </c>
      <c r="Q281" s="42"/>
      <c r="R281" s="10">
        <v>340</v>
      </c>
      <c r="S281" s="72"/>
    </row>
    <row r="282" spans="1:19" ht="12.75">
      <c r="A282" s="31">
        <v>273</v>
      </c>
      <c r="B282" s="10" t="s">
        <v>317</v>
      </c>
      <c r="C282" s="169">
        <v>18.8976</v>
      </c>
      <c r="D282" s="10">
        <v>290</v>
      </c>
      <c r="E282" s="42" t="s">
        <v>34</v>
      </c>
      <c r="F282" s="42">
        <v>8</v>
      </c>
      <c r="G282" s="42" t="s">
        <v>35</v>
      </c>
      <c r="H282" s="43">
        <v>12.4968</v>
      </c>
      <c r="I282" s="43">
        <v>1.8288000000000002</v>
      </c>
      <c r="J282" s="10">
        <v>20</v>
      </c>
      <c r="K282" s="52"/>
      <c r="L282" s="42"/>
      <c r="M282" s="42"/>
      <c r="N282" s="42" t="s">
        <v>37</v>
      </c>
      <c r="O282" s="42"/>
      <c r="P282" s="42"/>
      <c r="Q282" s="42"/>
      <c r="R282" s="10"/>
      <c r="S282" s="72"/>
    </row>
    <row r="283" spans="1:19" ht="12.75">
      <c r="A283" s="31">
        <v>274</v>
      </c>
      <c r="B283" s="10" t="s">
        <v>318</v>
      </c>
      <c r="C283" s="169">
        <v>9.2583</v>
      </c>
      <c r="D283" s="10">
        <v>78</v>
      </c>
      <c r="E283" s="42" t="s">
        <v>34</v>
      </c>
      <c r="F283" s="42">
        <v>6</v>
      </c>
      <c r="G283" s="42" t="s">
        <v>35</v>
      </c>
      <c r="H283" s="43">
        <v>19.5072</v>
      </c>
      <c r="I283" s="43">
        <v>1.8288000000000002</v>
      </c>
      <c r="J283" s="10">
        <v>110</v>
      </c>
      <c r="K283" s="52"/>
      <c r="L283" s="42"/>
      <c r="M283" s="42"/>
      <c r="N283" s="42"/>
      <c r="O283" s="42"/>
      <c r="P283" s="42" t="s">
        <v>37</v>
      </c>
      <c r="Q283" s="42"/>
      <c r="R283" s="10">
        <v>200</v>
      </c>
      <c r="S283" s="72"/>
    </row>
    <row r="284" spans="1:19" ht="12.75">
      <c r="A284" s="31">
        <v>275</v>
      </c>
      <c r="B284" s="10" t="s">
        <v>319</v>
      </c>
      <c r="C284" s="169">
        <v>22.3266</v>
      </c>
      <c r="D284" s="10">
        <v>147</v>
      </c>
      <c r="E284" s="42" t="s">
        <v>34</v>
      </c>
      <c r="F284" s="42">
        <v>8</v>
      </c>
      <c r="G284" s="42" t="s">
        <v>44</v>
      </c>
      <c r="H284" s="43">
        <v>20.4216</v>
      </c>
      <c r="I284" s="43">
        <v>3.3528000000000002</v>
      </c>
      <c r="J284" s="10">
        <v>110</v>
      </c>
      <c r="K284" s="52"/>
      <c r="L284" s="42" t="s">
        <v>37</v>
      </c>
      <c r="M284" s="42"/>
      <c r="N284" s="42"/>
      <c r="O284" s="42"/>
      <c r="P284" s="42"/>
      <c r="Q284" s="42"/>
      <c r="R284" s="10"/>
      <c r="S284" s="72"/>
    </row>
    <row r="285" spans="1:19" ht="12.75">
      <c r="A285" s="31">
        <v>276</v>
      </c>
      <c r="B285" s="10" t="s">
        <v>320</v>
      </c>
      <c r="C285" s="169">
        <v>10.325099999999999</v>
      </c>
      <c r="D285" s="10">
        <v>245</v>
      </c>
      <c r="E285" s="42" t="s">
        <v>41</v>
      </c>
      <c r="F285" s="42">
        <v>8</v>
      </c>
      <c r="G285" s="42" t="s">
        <v>44</v>
      </c>
      <c r="H285" s="43">
        <v>25.908</v>
      </c>
      <c r="I285" s="43">
        <v>1.524</v>
      </c>
      <c r="J285" s="10">
        <v>60</v>
      </c>
      <c r="K285" s="52"/>
      <c r="L285" s="42" t="s">
        <v>37</v>
      </c>
      <c r="M285" s="42"/>
      <c r="N285" s="42"/>
      <c r="O285" s="42"/>
      <c r="P285" s="42"/>
      <c r="Q285" s="42"/>
      <c r="R285" s="10"/>
      <c r="S285" s="72"/>
    </row>
    <row r="286" spans="1:19" ht="12.75">
      <c r="A286" s="31">
        <v>277</v>
      </c>
      <c r="B286" s="10" t="s">
        <v>321</v>
      </c>
      <c r="C286" s="169">
        <v>10.325099999999999</v>
      </c>
      <c r="D286" s="10">
        <v>245</v>
      </c>
      <c r="E286" s="42" t="s">
        <v>41</v>
      </c>
      <c r="F286" s="42">
        <v>8</v>
      </c>
      <c r="G286" s="42" t="s">
        <v>44</v>
      </c>
      <c r="H286" s="43">
        <v>9.7536</v>
      </c>
      <c r="I286" s="43">
        <v>1.524</v>
      </c>
      <c r="J286" s="10">
        <v>150</v>
      </c>
      <c r="K286" s="52"/>
      <c r="L286" s="42"/>
      <c r="M286" s="42"/>
      <c r="N286" s="42" t="s">
        <v>37</v>
      </c>
      <c r="O286" s="42"/>
      <c r="P286" s="42"/>
      <c r="Q286" s="42"/>
      <c r="R286" s="10"/>
      <c r="S286" s="72"/>
    </row>
    <row r="287" spans="1:19" ht="12.75">
      <c r="A287" s="31">
        <v>278</v>
      </c>
      <c r="B287" s="10" t="s">
        <v>322</v>
      </c>
      <c r="C287" s="169">
        <v>10.325099999999999</v>
      </c>
      <c r="D287" s="10">
        <v>245</v>
      </c>
      <c r="E287" s="42" t="s">
        <v>41</v>
      </c>
      <c r="F287" s="42">
        <v>8</v>
      </c>
      <c r="G287" s="42" t="s">
        <v>44</v>
      </c>
      <c r="H287" s="43">
        <v>3.048</v>
      </c>
      <c r="I287" s="43">
        <v>1.524</v>
      </c>
      <c r="J287" s="10">
        <v>120</v>
      </c>
      <c r="K287" s="52"/>
      <c r="L287" s="42"/>
      <c r="M287" s="42"/>
      <c r="N287" s="42" t="s">
        <v>37</v>
      </c>
      <c r="O287" s="42"/>
      <c r="P287" s="42"/>
      <c r="Q287" s="42"/>
      <c r="R287" s="10"/>
      <c r="S287" s="72"/>
    </row>
    <row r="288" spans="1:19" ht="12.75">
      <c r="A288" s="31">
        <v>279</v>
      </c>
      <c r="B288" s="10" t="s">
        <v>323</v>
      </c>
      <c r="C288" s="169">
        <v>10.325099999999999</v>
      </c>
      <c r="D288" s="10">
        <v>245</v>
      </c>
      <c r="E288" s="42" t="s">
        <v>41</v>
      </c>
      <c r="F288" s="42">
        <v>8</v>
      </c>
      <c r="G288" s="42" t="s">
        <v>44</v>
      </c>
      <c r="H288" s="43">
        <v>9.7536</v>
      </c>
      <c r="I288" s="43">
        <v>1.524</v>
      </c>
      <c r="J288" s="10">
        <v>150</v>
      </c>
      <c r="K288" s="52"/>
      <c r="L288" s="42"/>
      <c r="M288" s="42"/>
      <c r="N288" s="42" t="s">
        <v>37</v>
      </c>
      <c r="O288" s="42"/>
      <c r="P288" s="42"/>
      <c r="Q288" s="42"/>
      <c r="R288" s="10"/>
      <c r="S288" s="72"/>
    </row>
    <row r="289" spans="1:19" ht="12.75">
      <c r="A289" s="31">
        <v>280</v>
      </c>
      <c r="B289" s="10" t="s">
        <v>324</v>
      </c>
      <c r="C289" s="169">
        <v>10.325099999999999</v>
      </c>
      <c r="D289" s="10">
        <v>245</v>
      </c>
      <c r="E289" s="42" t="s">
        <v>41</v>
      </c>
      <c r="F289" s="42">
        <v>8</v>
      </c>
      <c r="G289" s="42" t="s">
        <v>44</v>
      </c>
      <c r="H289" s="43">
        <v>4.572</v>
      </c>
      <c r="I289" s="43">
        <v>1.524</v>
      </c>
      <c r="J289" s="10">
        <v>60</v>
      </c>
      <c r="K289" s="52"/>
      <c r="L289" s="42" t="s">
        <v>37</v>
      </c>
      <c r="M289" s="42"/>
      <c r="N289" s="42"/>
      <c r="O289" s="42"/>
      <c r="P289" s="42"/>
      <c r="Q289" s="42"/>
      <c r="R289" s="10"/>
      <c r="S289" s="72"/>
    </row>
    <row r="290" spans="1:19" ht="12.75">
      <c r="A290" s="31">
        <v>281</v>
      </c>
      <c r="B290" s="10" t="s">
        <v>325</v>
      </c>
      <c r="C290" s="169">
        <v>10.325099999999999</v>
      </c>
      <c r="D290" s="10">
        <v>245</v>
      </c>
      <c r="E290" s="42" t="s">
        <v>41</v>
      </c>
      <c r="F290" s="42">
        <v>8</v>
      </c>
      <c r="G290" s="42" t="s">
        <v>44</v>
      </c>
      <c r="H290" s="43">
        <v>22.86</v>
      </c>
      <c r="I290" s="43">
        <v>1.524</v>
      </c>
      <c r="J290" s="10">
        <v>150</v>
      </c>
      <c r="K290" s="52"/>
      <c r="L290" s="42" t="s">
        <v>37</v>
      </c>
      <c r="M290" s="42"/>
      <c r="N290" s="42"/>
      <c r="O290" s="42"/>
      <c r="P290" s="42"/>
      <c r="Q290" s="42"/>
      <c r="R290" s="10"/>
      <c r="S290" s="72"/>
    </row>
    <row r="291" spans="1:19" ht="12.75">
      <c r="A291" s="31">
        <v>282</v>
      </c>
      <c r="B291" s="10" t="s">
        <v>326</v>
      </c>
      <c r="C291" s="169">
        <v>3.429</v>
      </c>
      <c r="D291" s="10">
        <v>186</v>
      </c>
      <c r="E291" s="42" t="s">
        <v>41</v>
      </c>
      <c r="F291" s="42">
        <v>8</v>
      </c>
      <c r="G291" s="42" t="s">
        <v>44</v>
      </c>
      <c r="H291" s="43">
        <v>15.24</v>
      </c>
      <c r="I291" s="43">
        <v>1.2192</v>
      </c>
      <c r="J291" s="10">
        <v>160</v>
      </c>
      <c r="K291" s="52"/>
      <c r="L291" s="42"/>
      <c r="M291" s="42" t="s">
        <v>37</v>
      </c>
      <c r="N291" s="42"/>
      <c r="O291" s="42"/>
      <c r="P291" s="42"/>
      <c r="Q291" s="42"/>
      <c r="R291" s="10"/>
      <c r="S291" s="72"/>
    </row>
    <row r="292" spans="1:19" ht="12.75">
      <c r="A292" s="31">
        <v>283</v>
      </c>
      <c r="B292" s="10" t="s">
        <v>327</v>
      </c>
      <c r="C292" s="169">
        <v>3.429</v>
      </c>
      <c r="D292" s="10">
        <v>47</v>
      </c>
      <c r="E292" s="42" t="s">
        <v>34</v>
      </c>
      <c r="F292" s="42">
        <v>8</v>
      </c>
      <c r="G292" s="42" t="s">
        <v>44</v>
      </c>
      <c r="H292" s="43">
        <v>0</v>
      </c>
      <c r="I292" s="43">
        <v>1.6764000000000001</v>
      </c>
      <c r="J292" s="10">
        <v>150</v>
      </c>
      <c r="K292" s="52"/>
      <c r="L292" s="42" t="s">
        <v>37</v>
      </c>
      <c r="M292" s="42"/>
      <c r="N292" s="42"/>
      <c r="O292" s="42"/>
      <c r="P292" s="42"/>
      <c r="Q292" s="42"/>
      <c r="R292" s="10"/>
      <c r="S292" s="72"/>
    </row>
    <row r="293" spans="1:19" ht="12.75">
      <c r="A293" s="31">
        <v>284</v>
      </c>
      <c r="B293" s="10" t="s">
        <v>328</v>
      </c>
      <c r="C293" s="169">
        <v>3.429</v>
      </c>
      <c r="D293" s="10">
        <v>47</v>
      </c>
      <c r="E293" s="42" t="s">
        <v>34</v>
      </c>
      <c r="F293" s="42">
        <v>8</v>
      </c>
      <c r="G293" s="42" t="s">
        <v>44</v>
      </c>
      <c r="H293" s="43">
        <v>4.8768</v>
      </c>
      <c r="I293" s="43">
        <v>1.6764000000000001</v>
      </c>
      <c r="J293" s="10">
        <v>165</v>
      </c>
      <c r="K293" s="52"/>
      <c r="L293" s="42" t="s">
        <v>37</v>
      </c>
      <c r="M293" s="42"/>
      <c r="N293" s="42"/>
      <c r="O293" s="42"/>
      <c r="P293" s="42"/>
      <c r="Q293" s="42"/>
      <c r="R293" s="10"/>
      <c r="S293" s="72"/>
    </row>
    <row r="294" spans="1:19" ht="12.75">
      <c r="A294" s="31">
        <v>285</v>
      </c>
      <c r="B294" s="10" t="s">
        <v>329</v>
      </c>
      <c r="C294" s="169">
        <v>4.4958</v>
      </c>
      <c r="D294" s="10">
        <v>344</v>
      </c>
      <c r="E294" s="42" t="s">
        <v>34</v>
      </c>
      <c r="F294" s="42">
        <v>8</v>
      </c>
      <c r="G294" s="42" t="s">
        <v>35</v>
      </c>
      <c r="H294" s="43">
        <v>4.8768</v>
      </c>
      <c r="I294" s="43">
        <v>1.8288000000000002</v>
      </c>
      <c r="J294" s="10">
        <v>160</v>
      </c>
      <c r="K294" s="52"/>
      <c r="L294" s="42"/>
      <c r="M294" s="42" t="s">
        <v>37</v>
      </c>
      <c r="N294" s="42"/>
      <c r="O294" s="42"/>
      <c r="P294" s="42"/>
      <c r="Q294" s="42"/>
      <c r="R294" s="10"/>
      <c r="S294" s="72"/>
    </row>
    <row r="295" spans="1:19" ht="12.75">
      <c r="A295" s="31">
        <v>286</v>
      </c>
      <c r="B295" s="10" t="s">
        <v>330</v>
      </c>
      <c r="C295" s="169">
        <v>15.506699999999999</v>
      </c>
      <c r="D295" s="10">
        <v>41</v>
      </c>
      <c r="E295" s="42" t="s">
        <v>34</v>
      </c>
      <c r="F295" s="42">
        <v>7</v>
      </c>
      <c r="G295" s="42" t="s">
        <v>35</v>
      </c>
      <c r="H295" s="43">
        <v>3.048</v>
      </c>
      <c r="I295" s="43">
        <v>0.9144000000000001</v>
      </c>
      <c r="J295" s="10">
        <v>70</v>
      </c>
      <c r="K295" s="52"/>
      <c r="L295" s="42" t="s">
        <v>37</v>
      </c>
      <c r="M295" s="42"/>
      <c r="N295" s="42"/>
      <c r="O295" s="42"/>
      <c r="P295" s="42"/>
      <c r="Q295" s="42"/>
      <c r="R295" s="10"/>
      <c r="S295" s="72"/>
    </row>
    <row r="296" spans="1:19" ht="12.75">
      <c r="A296" s="31">
        <v>287</v>
      </c>
      <c r="B296" s="10" t="s">
        <v>331</v>
      </c>
      <c r="C296" s="169">
        <v>8.4582</v>
      </c>
      <c r="D296" s="10">
        <v>357</v>
      </c>
      <c r="E296" s="42" t="s">
        <v>41</v>
      </c>
      <c r="F296" s="42">
        <v>8</v>
      </c>
      <c r="G296" s="42" t="s">
        <v>44</v>
      </c>
      <c r="H296" s="43">
        <v>4.572</v>
      </c>
      <c r="I296" s="43">
        <v>1.8288000000000002</v>
      </c>
      <c r="J296" s="10">
        <v>30</v>
      </c>
      <c r="K296" s="52"/>
      <c r="L296" s="42"/>
      <c r="M296" s="42" t="s">
        <v>37</v>
      </c>
      <c r="N296" s="42"/>
      <c r="O296" s="42"/>
      <c r="P296" s="42"/>
      <c r="Q296" s="42"/>
      <c r="R296" s="10"/>
      <c r="S296" s="72"/>
    </row>
    <row r="297" spans="1:19" ht="12.75">
      <c r="A297" s="31">
        <v>288</v>
      </c>
      <c r="B297" s="10" t="s">
        <v>332</v>
      </c>
      <c r="C297" s="169">
        <v>10.5918</v>
      </c>
      <c r="D297" s="10">
        <v>12</v>
      </c>
      <c r="E297" s="42" t="s">
        <v>34</v>
      </c>
      <c r="F297" s="42">
        <v>8</v>
      </c>
      <c r="G297" s="42" t="s">
        <v>35</v>
      </c>
      <c r="H297" s="43">
        <v>31.3944</v>
      </c>
      <c r="I297" s="43">
        <v>1.9812</v>
      </c>
      <c r="J297" s="10">
        <v>15</v>
      </c>
      <c r="K297" s="52"/>
      <c r="L297" s="42"/>
      <c r="M297" s="42"/>
      <c r="N297" s="42"/>
      <c r="O297" s="42"/>
      <c r="P297" s="42"/>
      <c r="Q297" s="42" t="s">
        <v>37</v>
      </c>
      <c r="R297" s="10">
        <v>270</v>
      </c>
      <c r="S297" s="72"/>
    </row>
    <row r="298" spans="1:19" ht="12.75">
      <c r="A298" s="31">
        <v>289</v>
      </c>
      <c r="B298" s="10" t="s">
        <v>333</v>
      </c>
      <c r="C298" s="169">
        <v>7.467599999999999</v>
      </c>
      <c r="D298" s="10">
        <v>32</v>
      </c>
      <c r="E298" s="42" t="s">
        <v>34</v>
      </c>
      <c r="F298" s="42">
        <v>8</v>
      </c>
      <c r="G298" s="42" t="s">
        <v>35</v>
      </c>
      <c r="H298" s="43">
        <v>18.288</v>
      </c>
      <c r="I298" s="43">
        <v>1.524</v>
      </c>
      <c r="J298" s="10">
        <v>25</v>
      </c>
      <c r="K298" s="52"/>
      <c r="L298" s="42"/>
      <c r="M298" s="42"/>
      <c r="N298" s="42"/>
      <c r="O298" s="42"/>
      <c r="P298" s="42" t="s">
        <v>37</v>
      </c>
      <c r="Q298" s="42"/>
      <c r="R298" s="10">
        <v>115</v>
      </c>
      <c r="S298" s="72">
        <v>115</v>
      </c>
    </row>
    <row r="299" spans="1:19" ht="12.75">
      <c r="A299" s="31">
        <v>290</v>
      </c>
      <c r="B299" s="10" t="s">
        <v>334</v>
      </c>
      <c r="C299" s="169">
        <v>22.7076</v>
      </c>
      <c r="D299" s="10">
        <v>154</v>
      </c>
      <c r="E299" s="42" t="s">
        <v>34</v>
      </c>
      <c r="F299" s="42">
        <v>7</v>
      </c>
      <c r="G299" s="42" t="s">
        <v>44</v>
      </c>
      <c r="H299" s="43">
        <v>10.0584</v>
      </c>
      <c r="I299" s="43">
        <v>1.8288000000000002</v>
      </c>
      <c r="J299" s="10">
        <v>60</v>
      </c>
      <c r="K299" s="52"/>
      <c r="L299" s="42"/>
      <c r="M299" s="42"/>
      <c r="N299" s="42"/>
      <c r="O299" s="42"/>
      <c r="P299" s="42" t="s">
        <v>37</v>
      </c>
      <c r="Q299" s="42"/>
      <c r="R299" s="10">
        <v>150</v>
      </c>
      <c r="S299" s="72">
        <v>150</v>
      </c>
    </row>
    <row r="300" spans="1:19" ht="12.75">
      <c r="A300" s="31">
        <v>291</v>
      </c>
      <c r="B300" s="10" t="s">
        <v>335</v>
      </c>
      <c r="C300" s="169">
        <v>22.7076</v>
      </c>
      <c r="D300" s="10">
        <v>154</v>
      </c>
      <c r="E300" s="42" t="s">
        <v>34</v>
      </c>
      <c r="F300" s="42">
        <v>7</v>
      </c>
      <c r="G300" s="42" t="s">
        <v>44</v>
      </c>
      <c r="H300" s="43">
        <v>18.288</v>
      </c>
      <c r="I300" s="43">
        <v>1.8288000000000002</v>
      </c>
      <c r="J300" s="10">
        <v>155</v>
      </c>
      <c r="K300" s="52"/>
      <c r="L300" s="42"/>
      <c r="M300" s="42" t="s">
        <v>37</v>
      </c>
      <c r="N300" s="42"/>
      <c r="O300" s="42"/>
      <c r="P300" s="42"/>
      <c r="Q300" s="42"/>
      <c r="R300" s="10"/>
      <c r="S300" s="72"/>
    </row>
    <row r="301" spans="1:19" ht="12.75">
      <c r="A301" s="31">
        <v>292</v>
      </c>
      <c r="B301" s="10" t="s">
        <v>336</v>
      </c>
      <c r="C301" s="169">
        <v>22.7076</v>
      </c>
      <c r="D301" s="10">
        <v>154</v>
      </c>
      <c r="E301" s="42" t="s">
        <v>34</v>
      </c>
      <c r="F301" s="42">
        <v>7</v>
      </c>
      <c r="G301" s="42" t="s">
        <v>44</v>
      </c>
      <c r="H301" s="43">
        <v>9.144</v>
      </c>
      <c r="I301" s="43">
        <v>1.8288000000000002</v>
      </c>
      <c r="J301" s="10">
        <v>155</v>
      </c>
      <c r="K301" s="52"/>
      <c r="L301" s="42"/>
      <c r="M301" s="42" t="s">
        <v>37</v>
      </c>
      <c r="N301" s="42"/>
      <c r="O301" s="42"/>
      <c r="P301" s="42"/>
      <c r="Q301" s="42"/>
      <c r="R301" s="10"/>
      <c r="S301" s="72"/>
    </row>
    <row r="302" spans="1:19" ht="12.75">
      <c r="A302" s="31">
        <v>293</v>
      </c>
      <c r="B302" s="10" t="s">
        <v>337</v>
      </c>
      <c r="C302" s="169">
        <v>9.1821</v>
      </c>
      <c r="D302" s="10">
        <v>227</v>
      </c>
      <c r="E302" s="42" t="s">
        <v>41</v>
      </c>
      <c r="F302" s="42">
        <v>7</v>
      </c>
      <c r="G302" s="42" t="s">
        <v>35</v>
      </c>
      <c r="H302" s="43">
        <v>10.0584</v>
      </c>
      <c r="I302" s="43">
        <v>1.524</v>
      </c>
      <c r="J302" s="10">
        <v>15</v>
      </c>
      <c r="K302" s="52"/>
      <c r="L302" s="42"/>
      <c r="M302" s="42"/>
      <c r="N302" s="42" t="s">
        <v>37</v>
      </c>
      <c r="O302" s="42"/>
      <c r="P302" s="42"/>
      <c r="Q302" s="42"/>
      <c r="R302" s="10"/>
      <c r="S302" s="72"/>
    </row>
    <row r="303" spans="1:19" ht="12.75">
      <c r="A303" s="31">
        <v>294</v>
      </c>
      <c r="B303" s="10" t="s">
        <v>338</v>
      </c>
      <c r="C303" s="169">
        <v>22.86</v>
      </c>
      <c r="D303" s="10">
        <v>162</v>
      </c>
      <c r="E303" s="42" t="s">
        <v>34</v>
      </c>
      <c r="F303" s="42">
        <v>7</v>
      </c>
      <c r="G303" s="42" t="s">
        <v>35</v>
      </c>
      <c r="H303" s="43">
        <v>10.668000000000001</v>
      </c>
      <c r="I303" s="43">
        <v>1.8288000000000002</v>
      </c>
      <c r="J303" s="10">
        <v>120</v>
      </c>
      <c r="K303" s="52"/>
      <c r="L303" s="42"/>
      <c r="M303" s="42" t="s">
        <v>37</v>
      </c>
      <c r="N303" s="42"/>
      <c r="O303" s="42"/>
      <c r="P303" s="42"/>
      <c r="Q303" s="42"/>
      <c r="R303" s="10"/>
      <c r="S303" s="72"/>
    </row>
    <row r="304" spans="1:19" ht="12.75">
      <c r="A304" s="31">
        <v>295</v>
      </c>
      <c r="B304" s="10" t="s">
        <v>339</v>
      </c>
      <c r="C304" s="169">
        <v>22.86</v>
      </c>
      <c r="D304" s="10">
        <v>162</v>
      </c>
      <c r="E304" s="42" t="s">
        <v>34</v>
      </c>
      <c r="F304" s="42">
        <v>7</v>
      </c>
      <c r="G304" s="42" t="s">
        <v>35</v>
      </c>
      <c r="H304" s="43">
        <v>13.716000000000001</v>
      </c>
      <c r="I304" s="43">
        <v>1.8288000000000002</v>
      </c>
      <c r="J304" s="10">
        <v>30</v>
      </c>
      <c r="K304" s="52"/>
      <c r="L304" s="42"/>
      <c r="M304" s="42"/>
      <c r="N304" s="42"/>
      <c r="O304" s="42"/>
      <c r="P304" s="42"/>
      <c r="Q304" s="42" t="s">
        <v>37</v>
      </c>
      <c r="R304" s="10"/>
      <c r="S304" s="72"/>
    </row>
    <row r="305" spans="1:19" ht="12.75">
      <c r="A305" s="31">
        <v>296</v>
      </c>
      <c r="B305" s="10" t="s">
        <v>340</v>
      </c>
      <c r="C305" s="169">
        <v>22.86</v>
      </c>
      <c r="D305" s="10">
        <v>162</v>
      </c>
      <c r="E305" s="42" t="s">
        <v>34</v>
      </c>
      <c r="F305" s="42">
        <v>7</v>
      </c>
      <c r="G305" s="42" t="s">
        <v>35</v>
      </c>
      <c r="H305" s="43">
        <v>16.764</v>
      </c>
      <c r="I305" s="43">
        <v>1.8288000000000002</v>
      </c>
      <c r="J305" s="10">
        <v>120</v>
      </c>
      <c r="K305" s="52"/>
      <c r="L305" s="42"/>
      <c r="M305" s="42" t="s">
        <v>37</v>
      </c>
      <c r="N305" s="42"/>
      <c r="O305" s="42"/>
      <c r="P305" s="42"/>
      <c r="Q305" s="42"/>
      <c r="R305" s="10"/>
      <c r="S305" s="72"/>
    </row>
    <row r="306" spans="1:19" ht="13.5" thickBot="1">
      <c r="A306" s="32">
        <v>297</v>
      </c>
      <c r="B306" s="13" t="s">
        <v>341</v>
      </c>
      <c r="C306" s="170">
        <v>22.86</v>
      </c>
      <c r="D306" s="13">
        <v>162</v>
      </c>
      <c r="E306" s="12" t="s">
        <v>34</v>
      </c>
      <c r="F306" s="12">
        <v>7</v>
      </c>
      <c r="G306" s="12" t="s">
        <v>35</v>
      </c>
      <c r="H306" s="37">
        <v>7.62</v>
      </c>
      <c r="I306" s="37">
        <v>1.8288000000000002</v>
      </c>
      <c r="J306" s="13">
        <v>120</v>
      </c>
      <c r="K306" s="171"/>
      <c r="L306" s="12"/>
      <c r="M306" s="12" t="s">
        <v>37</v>
      </c>
      <c r="N306" s="12"/>
      <c r="O306" s="12"/>
      <c r="P306" s="12"/>
      <c r="Q306" s="12"/>
      <c r="R306" s="13"/>
      <c r="S306" s="73"/>
    </row>
    <row r="307" ht="12.75" hidden="1">
      <c r="A307" s="129">
        <v>298</v>
      </c>
    </row>
    <row r="308" ht="12.75" hidden="1">
      <c r="A308" s="129">
        <v>299</v>
      </c>
    </row>
    <row r="309" ht="12.75" hidden="1">
      <c r="A309" s="129">
        <v>300</v>
      </c>
    </row>
    <row r="310" ht="12.75" hidden="1">
      <c r="A310" s="129">
        <v>301</v>
      </c>
    </row>
    <row r="311" ht="12.75" hidden="1">
      <c r="A311" s="129">
        <v>302</v>
      </c>
    </row>
    <row r="312" ht="12.75" hidden="1">
      <c r="A312" s="129">
        <v>303</v>
      </c>
    </row>
    <row r="313" ht="12.75" hidden="1">
      <c r="A313" s="129">
        <v>304</v>
      </c>
    </row>
    <row r="314" ht="12.75" hidden="1">
      <c r="A314" s="129">
        <v>305</v>
      </c>
    </row>
    <row r="315" ht="12.75" hidden="1">
      <c r="A315" s="129">
        <v>306</v>
      </c>
    </row>
    <row r="316" ht="12.75" hidden="1">
      <c r="A316" s="129">
        <v>307</v>
      </c>
    </row>
    <row r="317" ht="12.75" hidden="1">
      <c r="A317" s="129">
        <v>308</v>
      </c>
    </row>
    <row r="318" ht="12.75" hidden="1">
      <c r="A318" s="129">
        <v>309</v>
      </c>
    </row>
    <row r="319" ht="12.75" hidden="1">
      <c r="A319" s="129">
        <v>310</v>
      </c>
    </row>
    <row r="320" ht="12.75" hidden="1">
      <c r="A320" s="129">
        <v>311</v>
      </c>
    </row>
    <row r="321" ht="12.75" hidden="1">
      <c r="A321" s="129">
        <v>312</v>
      </c>
    </row>
    <row r="322" ht="12.75" hidden="1">
      <c r="A322" s="129">
        <v>313</v>
      </c>
    </row>
    <row r="323" ht="12.75" hidden="1">
      <c r="A323" s="129">
        <v>314</v>
      </c>
    </row>
    <row r="324" ht="12.75" hidden="1">
      <c r="A324" s="129">
        <v>315</v>
      </c>
    </row>
    <row r="325" ht="12.75" hidden="1">
      <c r="A325" s="129">
        <v>316</v>
      </c>
    </row>
    <row r="326" ht="12.75" hidden="1">
      <c r="A326" s="129">
        <v>317</v>
      </c>
    </row>
    <row r="327" ht="12.75" hidden="1">
      <c r="A327" s="129">
        <v>318</v>
      </c>
    </row>
    <row r="328" ht="12.75" hidden="1">
      <c r="A328" s="129">
        <v>319</v>
      </c>
    </row>
    <row r="329" ht="12.75" hidden="1">
      <c r="A329" s="129">
        <v>320</v>
      </c>
    </row>
    <row r="330" ht="12.75" hidden="1">
      <c r="A330" s="129">
        <v>321</v>
      </c>
    </row>
    <row r="331" ht="12.75" hidden="1">
      <c r="A331" s="129">
        <v>322</v>
      </c>
    </row>
    <row r="332" ht="12.75" hidden="1">
      <c r="A332" s="129">
        <v>323</v>
      </c>
    </row>
    <row r="333" ht="12.75" hidden="1">
      <c r="A333" s="129">
        <v>324</v>
      </c>
    </row>
    <row r="334" ht="12.75" hidden="1">
      <c r="A334" s="129">
        <v>325</v>
      </c>
    </row>
    <row r="335" ht="12.75" hidden="1">
      <c r="A335" s="129">
        <v>326</v>
      </c>
    </row>
    <row r="336" ht="12.75" hidden="1">
      <c r="A336" s="129">
        <v>327</v>
      </c>
    </row>
    <row r="337" ht="12.75" hidden="1">
      <c r="A337" s="129">
        <v>328</v>
      </c>
    </row>
    <row r="338" ht="12.75" hidden="1">
      <c r="A338" s="129">
        <v>329</v>
      </c>
    </row>
    <row r="339" ht="12.75" hidden="1">
      <c r="A339" s="129">
        <v>330</v>
      </c>
    </row>
    <row r="340" ht="12.75" hidden="1">
      <c r="A340" s="129">
        <v>331</v>
      </c>
    </row>
    <row r="341" ht="12.75" hidden="1">
      <c r="A341" s="129">
        <v>332</v>
      </c>
    </row>
    <row r="342" ht="12.75" hidden="1">
      <c r="A342" s="129">
        <v>333</v>
      </c>
    </row>
    <row r="343" ht="12.75" hidden="1">
      <c r="A343" s="129">
        <v>334</v>
      </c>
    </row>
    <row r="344" ht="12.75" hidden="1"/>
    <row r="345" ht="12.75" hidden="1"/>
    <row r="346" ht="12.75" hidden="1"/>
    <row r="347" ht="12.75" hidden="1"/>
  </sheetData>
  <sheetProtection/>
  <printOptions gridLines="1" horizontalCentered="1" verticalCentered="1"/>
  <pageMargins left="1.05" right="1" top="1.56" bottom="1" header="1" footer="0"/>
  <pageSetup horizontalDpi="300" verticalDpi="300" orientation="portrait" pageOrder="overThenDown" r:id="rId3"/>
  <headerFooter alignWithMargins="0">
    <oddHeader>&amp;LTable 1.  Concrete block fences examined and fully documented after the Northridge earthquake. Data for the north, northeast, and unoriented grids are organized by compass direction and sequence number.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77"/>
  <sheetViews>
    <sheetView zoomScalePageLayoutView="0" workbookViewId="0" topLeftCell="A7">
      <selection activeCell="A1" sqref="A1"/>
      <selection activeCell="A1" sqref="A1"/>
    </sheetView>
  </sheetViews>
  <sheetFormatPr defaultColWidth="9.140625" defaultRowHeight="12.75"/>
  <cols>
    <col min="1" max="1" width="5.8515625" style="4" customWidth="1"/>
    <col min="2" max="2" width="7.140625" style="8" customWidth="1"/>
    <col min="3" max="3" width="6.7109375" style="7" customWidth="1"/>
    <col min="4" max="4" width="5.8515625" style="7" customWidth="1"/>
    <col min="5" max="5" width="2.7109375" style="1" customWidth="1"/>
    <col min="6" max="6" width="2.421875" style="1" customWidth="1"/>
    <col min="7" max="7" width="4.28125" style="1" customWidth="1"/>
    <col min="8" max="8" width="2.7109375" style="1" customWidth="1"/>
    <col min="9" max="9" width="6.57421875" style="2" customWidth="1"/>
    <col min="10" max="10" width="4.8515625" style="2" customWidth="1"/>
    <col min="11" max="11" width="4.57421875" style="1" customWidth="1"/>
    <col min="12" max="12" width="3.28125" style="54" customWidth="1"/>
    <col min="13" max="17" width="2.140625" style="1" customWidth="1"/>
    <col min="18" max="18" width="2.421875" style="1" customWidth="1"/>
    <col min="19" max="19" width="2.140625" style="1" customWidth="1"/>
    <col min="20" max="20" width="5.140625" style="7" customWidth="1"/>
    <col min="21" max="21" width="5.57421875" style="7" customWidth="1"/>
  </cols>
  <sheetData>
    <row r="1" spans="2:21" ht="13.5" hidden="1" thickBot="1">
      <c r="B1" s="8" t="s">
        <v>342</v>
      </c>
      <c r="C1" s="23"/>
      <c r="D1" s="23"/>
      <c r="E1" s="24"/>
      <c r="F1" s="24" t="s">
        <v>41</v>
      </c>
      <c r="G1" s="24"/>
      <c r="H1" s="24"/>
      <c r="I1" s="55"/>
      <c r="J1" s="25"/>
      <c r="K1" s="24"/>
      <c r="L1" s="50"/>
      <c r="M1" s="24"/>
      <c r="N1" s="24"/>
      <c r="O1" s="24"/>
      <c r="P1" s="24"/>
      <c r="Q1" s="24"/>
      <c r="R1" s="24"/>
      <c r="S1" s="24"/>
      <c r="T1" s="23"/>
      <c r="U1" s="38"/>
    </row>
    <row r="2" spans="3:21" ht="13.5" hidden="1" thickBot="1">
      <c r="C2" s="6"/>
      <c r="D2" s="6"/>
      <c r="E2" s="4"/>
      <c r="F2" s="4" t="s">
        <v>41</v>
      </c>
      <c r="G2" s="4"/>
      <c r="H2" s="4"/>
      <c r="I2" s="9"/>
      <c r="J2" s="5"/>
      <c r="K2" s="4"/>
      <c r="L2" s="51"/>
      <c r="M2" s="4"/>
      <c r="N2" s="4"/>
      <c r="O2" s="4"/>
      <c r="P2" s="4"/>
      <c r="Q2" s="4"/>
      <c r="R2" s="4"/>
      <c r="S2" s="4"/>
      <c r="T2" s="6"/>
      <c r="U2" s="39"/>
    </row>
    <row r="3" spans="3:21" ht="13.5" hidden="1" thickBot="1">
      <c r="C3" s="6"/>
      <c r="D3" s="6"/>
      <c r="E3" s="4"/>
      <c r="F3" s="4" t="s">
        <v>41</v>
      </c>
      <c r="G3" s="4"/>
      <c r="H3" s="4"/>
      <c r="I3" s="9"/>
      <c r="J3" s="5"/>
      <c r="K3" s="4"/>
      <c r="L3" s="51"/>
      <c r="M3" s="4"/>
      <c r="N3" s="4"/>
      <c r="O3" s="4"/>
      <c r="P3" s="4"/>
      <c r="Q3" s="4"/>
      <c r="R3" s="4"/>
      <c r="S3" s="4"/>
      <c r="T3" s="6"/>
      <c r="U3" s="39"/>
    </row>
    <row r="4" spans="3:21" ht="13.5" hidden="1" thickBot="1">
      <c r="C4" s="6"/>
      <c r="D4" s="6"/>
      <c r="E4" s="4"/>
      <c r="F4" s="4" t="s">
        <v>41</v>
      </c>
      <c r="G4" s="4"/>
      <c r="H4" s="4"/>
      <c r="I4" s="9"/>
      <c r="J4" s="5"/>
      <c r="K4" s="4"/>
      <c r="L4" s="51"/>
      <c r="M4" s="4"/>
      <c r="N4" s="4"/>
      <c r="O4" s="4"/>
      <c r="P4" s="4"/>
      <c r="Q4" s="4"/>
      <c r="R4" s="4"/>
      <c r="S4" s="4"/>
      <c r="T4" s="6"/>
      <c r="U4" s="39"/>
    </row>
    <row r="5" spans="3:21" ht="13.5" hidden="1" thickBot="1">
      <c r="C5" s="6"/>
      <c r="D5" s="6"/>
      <c r="E5" s="4"/>
      <c r="F5" s="4" t="s">
        <v>41</v>
      </c>
      <c r="G5" s="4"/>
      <c r="H5" s="4"/>
      <c r="I5" s="9"/>
      <c r="J5" s="5"/>
      <c r="K5" s="4"/>
      <c r="L5" s="51"/>
      <c r="M5" s="4"/>
      <c r="N5" s="4"/>
      <c r="O5" s="4"/>
      <c r="P5" s="4"/>
      <c r="Q5" s="4"/>
      <c r="R5" s="4"/>
      <c r="S5" s="4"/>
      <c r="T5" s="6"/>
      <c r="U5" s="39"/>
    </row>
    <row r="6" spans="3:21" ht="13.5" hidden="1" thickBot="1">
      <c r="C6" s="6"/>
      <c r="D6" s="6"/>
      <c r="E6" s="4"/>
      <c r="F6" s="4" t="s">
        <v>41</v>
      </c>
      <c r="G6" s="4"/>
      <c r="H6" s="4"/>
      <c r="I6" s="9"/>
      <c r="J6" s="5"/>
      <c r="K6" s="4"/>
      <c r="L6" s="51"/>
      <c r="M6" s="4"/>
      <c r="N6" s="4"/>
      <c r="O6" s="4"/>
      <c r="P6" s="4"/>
      <c r="Q6" s="4"/>
      <c r="R6" s="4"/>
      <c r="S6" s="4"/>
      <c r="T6" s="6"/>
      <c r="U6" s="39"/>
    </row>
    <row r="7" spans="1:21" s="45" customFormat="1" ht="13.5" thickBot="1">
      <c r="A7" s="42"/>
      <c r="B7" s="10"/>
      <c r="C7" s="18" t="s">
        <v>0</v>
      </c>
      <c r="D7" s="19"/>
      <c r="E7" s="19"/>
      <c r="F7" s="19"/>
      <c r="G7" s="19"/>
      <c r="H7" s="19"/>
      <c r="I7" s="20"/>
      <c r="J7" s="20"/>
      <c r="K7" s="19"/>
      <c r="L7" s="19"/>
      <c r="M7" s="18" t="s">
        <v>1</v>
      </c>
      <c r="N7" s="19"/>
      <c r="O7" s="19"/>
      <c r="P7" s="19"/>
      <c r="Q7" s="19"/>
      <c r="R7" s="19"/>
      <c r="S7" s="19"/>
      <c r="T7" s="19"/>
      <c r="U7" s="21"/>
    </row>
    <row r="8" spans="1:21" s="46" customFormat="1" ht="141" customHeight="1" thickBot="1">
      <c r="A8" s="49" t="s">
        <v>2</v>
      </c>
      <c r="B8" s="11" t="s">
        <v>3</v>
      </c>
      <c r="C8" s="14" t="s">
        <v>4</v>
      </c>
      <c r="D8" s="15" t="s">
        <v>5</v>
      </c>
      <c r="E8" s="15" t="s">
        <v>346</v>
      </c>
      <c r="F8" s="15" t="s">
        <v>347</v>
      </c>
      <c r="G8" s="15" t="s">
        <v>7</v>
      </c>
      <c r="H8" s="15" t="s">
        <v>8</v>
      </c>
      <c r="I8" s="16" t="s">
        <v>9</v>
      </c>
      <c r="J8" s="16" t="s">
        <v>10</v>
      </c>
      <c r="K8" s="15" t="s">
        <v>11</v>
      </c>
      <c r="L8" s="44" t="s">
        <v>12</v>
      </c>
      <c r="M8" s="14" t="s">
        <v>348</v>
      </c>
      <c r="N8" s="15" t="s">
        <v>13</v>
      </c>
      <c r="O8" s="15" t="s">
        <v>14</v>
      </c>
      <c r="P8" s="15" t="s">
        <v>15</v>
      </c>
      <c r="Q8" s="15" t="s">
        <v>16</v>
      </c>
      <c r="R8" s="15" t="s">
        <v>17</v>
      </c>
      <c r="S8" s="15" t="s">
        <v>18</v>
      </c>
      <c r="T8" s="15" t="s">
        <v>19</v>
      </c>
      <c r="U8" s="17" t="s">
        <v>20</v>
      </c>
    </row>
    <row r="9" spans="1:22" ht="12.75">
      <c r="A9" s="58">
        <v>1</v>
      </c>
      <c r="B9" s="3" t="s">
        <v>209</v>
      </c>
      <c r="C9" s="35">
        <v>6.095999999999999</v>
      </c>
      <c r="D9" s="3">
        <v>49</v>
      </c>
      <c r="E9" s="33" t="s">
        <v>145</v>
      </c>
      <c r="F9" s="33" t="s">
        <v>34</v>
      </c>
      <c r="G9" s="33">
        <v>9</v>
      </c>
      <c r="H9" s="33" t="s">
        <v>145</v>
      </c>
      <c r="I9" s="34">
        <v>19.5072</v>
      </c>
      <c r="J9" s="34">
        <v>1.8288000000000002</v>
      </c>
      <c r="K9" s="3">
        <v>0</v>
      </c>
      <c r="L9" s="52" t="s">
        <v>145</v>
      </c>
      <c r="M9" s="33"/>
      <c r="N9" s="33"/>
      <c r="O9" s="33"/>
      <c r="P9" s="33"/>
      <c r="Q9" s="33" t="s">
        <v>37</v>
      </c>
      <c r="R9" s="33"/>
      <c r="S9" s="33"/>
      <c r="T9" s="3"/>
      <c r="U9" s="3">
        <v>270</v>
      </c>
      <c r="V9" s="61">
        <v>49</v>
      </c>
    </row>
    <row r="10" spans="1:22" ht="12.75">
      <c r="A10" s="57">
        <v>2</v>
      </c>
      <c r="B10" s="3" t="s">
        <v>231</v>
      </c>
      <c r="C10" s="35">
        <v>2.667</v>
      </c>
      <c r="D10" s="3">
        <v>83</v>
      </c>
      <c r="E10" s="33" t="s">
        <v>145</v>
      </c>
      <c r="F10" s="33" t="s">
        <v>34</v>
      </c>
      <c r="G10" s="33">
        <v>8</v>
      </c>
      <c r="H10" s="33" t="s">
        <v>145</v>
      </c>
      <c r="I10" s="34">
        <v>32.308800000000005</v>
      </c>
      <c r="J10" s="34">
        <v>1.524</v>
      </c>
      <c r="K10" s="3">
        <v>0</v>
      </c>
      <c r="L10" s="52" t="s">
        <v>145</v>
      </c>
      <c r="M10" s="33"/>
      <c r="N10" s="33"/>
      <c r="O10" s="33"/>
      <c r="P10" s="33"/>
      <c r="Q10" s="33" t="s">
        <v>37</v>
      </c>
      <c r="R10" s="33"/>
      <c r="S10" s="33"/>
      <c r="T10" s="3"/>
      <c r="U10" s="3">
        <v>270</v>
      </c>
      <c r="V10" s="61">
        <v>83</v>
      </c>
    </row>
    <row r="11" spans="1:22" ht="12.75">
      <c r="A11" s="58">
        <v>3</v>
      </c>
      <c r="B11" s="3" t="s">
        <v>177</v>
      </c>
      <c r="C11" s="35">
        <v>10.401299999999999</v>
      </c>
      <c r="D11" s="3">
        <v>13</v>
      </c>
      <c r="E11" s="33" t="s">
        <v>145</v>
      </c>
      <c r="F11" s="33" t="s">
        <v>41</v>
      </c>
      <c r="G11" s="33">
        <v>8</v>
      </c>
      <c r="H11" s="33" t="s">
        <v>145</v>
      </c>
      <c r="I11" s="34">
        <v>24.384</v>
      </c>
      <c r="J11" s="34">
        <v>2.4384</v>
      </c>
      <c r="K11" s="3">
        <v>5</v>
      </c>
      <c r="L11" s="52" t="s">
        <v>145</v>
      </c>
      <c r="M11" s="33"/>
      <c r="N11" s="33"/>
      <c r="O11" s="33"/>
      <c r="P11" s="33"/>
      <c r="Q11" s="33"/>
      <c r="R11" s="33" t="s">
        <v>37</v>
      </c>
      <c r="S11" s="33"/>
      <c r="T11" s="3"/>
      <c r="U11" s="3"/>
      <c r="V11" s="61">
        <v>8</v>
      </c>
    </row>
    <row r="12" spans="1:22" ht="12.75">
      <c r="A12" s="57">
        <v>4</v>
      </c>
      <c r="B12" s="3" t="s">
        <v>179</v>
      </c>
      <c r="C12" s="35">
        <v>10.401299999999999</v>
      </c>
      <c r="D12" s="3">
        <v>13</v>
      </c>
      <c r="E12" s="33" t="s">
        <v>145</v>
      </c>
      <c r="F12" s="33" t="s">
        <v>41</v>
      </c>
      <c r="G12" s="33">
        <v>8</v>
      </c>
      <c r="H12" s="33" t="s">
        <v>145</v>
      </c>
      <c r="I12" s="34">
        <v>8.5344</v>
      </c>
      <c r="J12" s="34">
        <v>0.6096</v>
      </c>
      <c r="K12" s="3">
        <v>5</v>
      </c>
      <c r="L12" s="52" t="s">
        <v>145</v>
      </c>
      <c r="M12" s="33"/>
      <c r="N12" s="33"/>
      <c r="O12" s="33"/>
      <c r="P12" s="33"/>
      <c r="Q12" s="33"/>
      <c r="R12" s="33" t="s">
        <v>37</v>
      </c>
      <c r="S12" s="33"/>
      <c r="T12" s="3"/>
      <c r="U12" s="3"/>
      <c r="V12" s="61">
        <v>8</v>
      </c>
    </row>
    <row r="13" spans="1:22" ht="12.75">
      <c r="A13" s="58">
        <v>5</v>
      </c>
      <c r="B13" s="3" t="s">
        <v>221</v>
      </c>
      <c r="C13" s="35">
        <v>8.6106</v>
      </c>
      <c r="D13" s="3">
        <v>22</v>
      </c>
      <c r="E13" s="33" t="s">
        <v>145</v>
      </c>
      <c r="F13" s="33" t="s">
        <v>34</v>
      </c>
      <c r="G13" s="33">
        <v>8</v>
      </c>
      <c r="H13" s="33" t="s">
        <v>145</v>
      </c>
      <c r="I13" s="34">
        <v>21.336000000000002</v>
      </c>
      <c r="J13" s="34">
        <v>1.524</v>
      </c>
      <c r="K13" s="3">
        <v>0</v>
      </c>
      <c r="L13" s="52" t="s">
        <v>145</v>
      </c>
      <c r="M13" s="33"/>
      <c r="N13" s="33"/>
      <c r="O13" s="33"/>
      <c r="P13" s="33"/>
      <c r="Q13" s="33"/>
      <c r="R13" s="33" t="s">
        <v>37</v>
      </c>
      <c r="S13" s="33"/>
      <c r="T13" s="3"/>
      <c r="U13" s="3"/>
      <c r="V13" s="61">
        <v>22</v>
      </c>
    </row>
    <row r="14" spans="1:22" ht="12.75">
      <c r="A14" s="57">
        <v>6</v>
      </c>
      <c r="B14" s="3" t="s">
        <v>222</v>
      </c>
      <c r="C14" s="35">
        <v>8.6106</v>
      </c>
      <c r="D14" s="3">
        <v>22</v>
      </c>
      <c r="E14" s="33" t="s">
        <v>145</v>
      </c>
      <c r="F14" s="33" t="s">
        <v>34</v>
      </c>
      <c r="G14" s="33">
        <v>8</v>
      </c>
      <c r="H14" s="33" t="s">
        <v>145</v>
      </c>
      <c r="I14" s="34">
        <v>3.048</v>
      </c>
      <c r="J14" s="34">
        <v>1.8288000000000002</v>
      </c>
      <c r="K14" s="3">
        <v>0</v>
      </c>
      <c r="L14" s="52" t="s">
        <v>145</v>
      </c>
      <c r="M14" s="33"/>
      <c r="N14" s="33"/>
      <c r="O14" s="33"/>
      <c r="P14" s="33"/>
      <c r="Q14" s="33"/>
      <c r="R14" s="33" t="s">
        <v>37</v>
      </c>
      <c r="S14" s="33"/>
      <c r="T14" s="3"/>
      <c r="U14" s="3"/>
      <c r="V14" s="61">
        <v>22</v>
      </c>
    </row>
    <row r="15" spans="1:22" ht="12.75">
      <c r="A15" s="58">
        <v>7</v>
      </c>
      <c r="B15" s="3" t="s">
        <v>180</v>
      </c>
      <c r="C15" s="35">
        <v>9.677399999999999</v>
      </c>
      <c r="D15" s="3">
        <v>39</v>
      </c>
      <c r="E15" s="33" t="s">
        <v>145</v>
      </c>
      <c r="F15" s="33" t="s">
        <v>34</v>
      </c>
      <c r="G15" s="33">
        <v>8</v>
      </c>
      <c r="H15" s="33" t="s">
        <v>145</v>
      </c>
      <c r="I15" s="34">
        <v>6.096</v>
      </c>
      <c r="J15" s="34">
        <v>1.3716000000000002</v>
      </c>
      <c r="K15" s="3">
        <v>0</v>
      </c>
      <c r="L15" s="52" t="s">
        <v>145</v>
      </c>
      <c r="M15" s="33"/>
      <c r="N15" s="33"/>
      <c r="O15" s="33"/>
      <c r="P15" s="33"/>
      <c r="Q15" s="33"/>
      <c r="R15" s="33" t="s">
        <v>37</v>
      </c>
      <c r="S15" s="33"/>
      <c r="T15" s="3"/>
      <c r="U15" s="3"/>
      <c r="V15" s="61">
        <v>39</v>
      </c>
    </row>
    <row r="16" spans="1:22" ht="12.75">
      <c r="A16" s="57">
        <v>8</v>
      </c>
      <c r="B16" s="3" t="s">
        <v>220</v>
      </c>
      <c r="C16" s="35">
        <v>16.5735</v>
      </c>
      <c r="D16" s="3">
        <v>39</v>
      </c>
      <c r="E16" s="33" t="s">
        <v>145</v>
      </c>
      <c r="F16" s="33" t="s">
        <v>34</v>
      </c>
      <c r="G16" s="33">
        <v>7</v>
      </c>
      <c r="H16" s="33" t="s">
        <v>145</v>
      </c>
      <c r="I16" s="34">
        <v>27.432000000000002</v>
      </c>
      <c r="J16" s="34">
        <v>1.8288000000000002</v>
      </c>
      <c r="K16" s="3">
        <v>0</v>
      </c>
      <c r="L16" s="52" t="s">
        <v>145</v>
      </c>
      <c r="M16" s="33"/>
      <c r="N16" s="33"/>
      <c r="O16" s="33"/>
      <c r="P16" s="33"/>
      <c r="Q16" s="33"/>
      <c r="R16" s="33" t="s">
        <v>37</v>
      </c>
      <c r="S16" s="33"/>
      <c r="T16" s="3">
        <v>270</v>
      </c>
      <c r="U16" s="3">
        <v>270</v>
      </c>
      <c r="V16" s="61">
        <v>39</v>
      </c>
    </row>
    <row r="17" spans="1:22" ht="12.75">
      <c r="A17" s="58">
        <v>9</v>
      </c>
      <c r="B17" s="3" t="s">
        <v>239</v>
      </c>
      <c r="C17" s="35">
        <v>4.0767</v>
      </c>
      <c r="D17" s="3">
        <v>40</v>
      </c>
      <c r="E17" s="33" t="s">
        <v>145</v>
      </c>
      <c r="F17" s="33" t="s">
        <v>34</v>
      </c>
      <c r="G17" s="33">
        <v>9</v>
      </c>
      <c r="H17" s="33" t="s">
        <v>145</v>
      </c>
      <c r="I17" s="34">
        <v>29.260800000000003</v>
      </c>
      <c r="J17" s="34">
        <v>1.524</v>
      </c>
      <c r="K17" s="3">
        <v>0</v>
      </c>
      <c r="L17" s="52" t="s">
        <v>145</v>
      </c>
      <c r="M17" s="33"/>
      <c r="N17" s="33"/>
      <c r="O17" s="33"/>
      <c r="P17" s="33"/>
      <c r="Q17" s="33"/>
      <c r="R17" s="33" t="s">
        <v>37</v>
      </c>
      <c r="S17" s="33"/>
      <c r="T17" s="3">
        <v>270</v>
      </c>
      <c r="U17" s="3"/>
      <c r="V17" s="61">
        <v>40</v>
      </c>
    </row>
    <row r="18" spans="1:22" ht="12.75">
      <c r="A18" s="57">
        <v>10</v>
      </c>
      <c r="B18" s="3" t="s">
        <v>223</v>
      </c>
      <c r="C18" s="35">
        <v>15.506699999999999</v>
      </c>
      <c r="D18" s="3">
        <v>41</v>
      </c>
      <c r="E18" s="33" t="s">
        <v>145</v>
      </c>
      <c r="F18" s="33" t="s">
        <v>34</v>
      </c>
      <c r="G18" s="33">
        <v>7</v>
      </c>
      <c r="H18" s="33" t="s">
        <v>145</v>
      </c>
      <c r="I18" s="34">
        <v>19.812</v>
      </c>
      <c r="J18" s="34">
        <v>1.8288000000000002</v>
      </c>
      <c r="K18" s="3">
        <v>0</v>
      </c>
      <c r="L18" s="52" t="s">
        <v>145</v>
      </c>
      <c r="M18" s="33"/>
      <c r="N18" s="33"/>
      <c r="O18" s="33"/>
      <c r="P18" s="33"/>
      <c r="Q18" s="33"/>
      <c r="R18" s="33" t="s">
        <v>37</v>
      </c>
      <c r="S18" s="33"/>
      <c r="T18" s="3"/>
      <c r="U18" s="3"/>
      <c r="V18" s="61">
        <v>41</v>
      </c>
    </row>
    <row r="19" spans="1:22" ht="12.75">
      <c r="A19" s="58">
        <v>11</v>
      </c>
      <c r="B19" s="3" t="s">
        <v>207</v>
      </c>
      <c r="C19" s="35">
        <v>6.095999999999999</v>
      </c>
      <c r="D19" s="3">
        <v>49</v>
      </c>
      <c r="E19" s="33" t="s">
        <v>145</v>
      </c>
      <c r="F19" s="33" t="s">
        <v>34</v>
      </c>
      <c r="G19" s="33">
        <v>9</v>
      </c>
      <c r="H19" s="33" t="s">
        <v>145</v>
      </c>
      <c r="I19" s="34">
        <v>14.325600000000001</v>
      </c>
      <c r="J19" s="34">
        <v>1.8288000000000002</v>
      </c>
      <c r="K19" s="3">
        <v>0</v>
      </c>
      <c r="L19" s="52" t="s">
        <v>145</v>
      </c>
      <c r="M19" s="33"/>
      <c r="N19" s="33"/>
      <c r="O19" s="33"/>
      <c r="P19" s="33"/>
      <c r="Q19" s="33"/>
      <c r="R19" s="33" t="s">
        <v>37</v>
      </c>
      <c r="S19" s="33"/>
      <c r="T19" s="3">
        <v>270</v>
      </c>
      <c r="U19" s="3">
        <v>270</v>
      </c>
      <c r="V19" s="61">
        <v>49</v>
      </c>
    </row>
    <row r="20" spans="1:22" ht="12.75">
      <c r="A20" s="57">
        <v>12</v>
      </c>
      <c r="B20" s="3" t="s">
        <v>244</v>
      </c>
      <c r="C20" s="35">
        <v>8.382</v>
      </c>
      <c r="D20" s="3">
        <v>51</v>
      </c>
      <c r="E20" s="33" t="s">
        <v>145</v>
      </c>
      <c r="F20" s="33" t="s">
        <v>34</v>
      </c>
      <c r="G20" s="33">
        <v>8</v>
      </c>
      <c r="H20" s="33" t="s">
        <v>145</v>
      </c>
      <c r="I20" s="34">
        <v>43.586400000000005</v>
      </c>
      <c r="J20" s="34">
        <v>1.524</v>
      </c>
      <c r="K20" s="3">
        <v>0</v>
      </c>
      <c r="L20" s="52" t="s">
        <v>145</v>
      </c>
      <c r="M20" s="33"/>
      <c r="N20" s="33"/>
      <c r="O20" s="33"/>
      <c r="P20" s="33"/>
      <c r="Q20" s="33"/>
      <c r="R20" s="33" t="s">
        <v>37</v>
      </c>
      <c r="S20" s="33"/>
      <c r="T20" s="3">
        <v>90</v>
      </c>
      <c r="U20" s="3">
        <v>90</v>
      </c>
      <c r="V20" s="61">
        <v>51</v>
      </c>
    </row>
    <row r="21" spans="1:22" ht="12.75">
      <c r="A21" s="58">
        <v>13</v>
      </c>
      <c r="B21" s="3" t="s">
        <v>203</v>
      </c>
      <c r="C21" s="35">
        <v>5.6388</v>
      </c>
      <c r="D21" s="3">
        <v>56</v>
      </c>
      <c r="E21" s="33" t="s">
        <v>145</v>
      </c>
      <c r="F21" s="33" t="s">
        <v>34</v>
      </c>
      <c r="G21" s="33">
        <v>8</v>
      </c>
      <c r="H21" s="33" t="s">
        <v>145</v>
      </c>
      <c r="I21" s="34">
        <v>18.288</v>
      </c>
      <c r="J21" s="34">
        <v>1.524</v>
      </c>
      <c r="K21" s="3">
        <v>0</v>
      </c>
      <c r="L21" s="52" t="s">
        <v>145</v>
      </c>
      <c r="M21" s="33"/>
      <c r="N21" s="33"/>
      <c r="O21" s="33"/>
      <c r="P21" s="33"/>
      <c r="Q21" s="33"/>
      <c r="R21" s="33" t="s">
        <v>37</v>
      </c>
      <c r="S21" s="33"/>
      <c r="T21" s="3"/>
      <c r="U21" s="3"/>
      <c r="V21" s="61">
        <v>56</v>
      </c>
    </row>
    <row r="22" spans="1:22" ht="12.75">
      <c r="A22" s="57">
        <v>14</v>
      </c>
      <c r="B22" s="3" t="s">
        <v>232</v>
      </c>
      <c r="C22" s="35">
        <v>2.667</v>
      </c>
      <c r="D22" s="3">
        <v>83</v>
      </c>
      <c r="E22" s="33" t="s">
        <v>145</v>
      </c>
      <c r="F22" s="33" t="s">
        <v>34</v>
      </c>
      <c r="G22" s="33">
        <v>8</v>
      </c>
      <c r="H22" s="33" t="s">
        <v>145</v>
      </c>
      <c r="I22" s="34">
        <v>28.651200000000003</v>
      </c>
      <c r="J22" s="34">
        <v>1.524</v>
      </c>
      <c r="K22" s="3">
        <v>0</v>
      </c>
      <c r="L22" s="52" t="s">
        <v>145</v>
      </c>
      <c r="M22" s="33"/>
      <c r="N22" s="33"/>
      <c r="O22" s="33"/>
      <c r="P22" s="33"/>
      <c r="Q22" s="33"/>
      <c r="R22" s="33" t="s">
        <v>37</v>
      </c>
      <c r="S22" s="33"/>
      <c r="T22" s="3"/>
      <c r="U22" s="3"/>
      <c r="V22" s="61">
        <v>83</v>
      </c>
    </row>
    <row r="23" spans="1:22" ht="12.75">
      <c r="A23" s="58">
        <v>15</v>
      </c>
      <c r="B23" s="3" t="s">
        <v>181</v>
      </c>
      <c r="C23" s="35">
        <v>6.248399999999999</v>
      </c>
      <c r="D23" s="3">
        <v>6</v>
      </c>
      <c r="E23" s="33" t="s">
        <v>145</v>
      </c>
      <c r="F23" s="33" t="s">
        <v>34</v>
      </c>
      <c r="G23" s="33">
        <v>8</v>
      </c>
      <c r="H23" s="33" t="s">
        <v>145</v>
      </c>
      <c r="I23" s="34">
        <v>6.096</v>
      </c>
      <c r="J23" s="34">
        <v>1.6764000000000001</v>
      </c>
      <c r="K23" s="3">
        <v>0</v>
      </c>
      <c r="L23" s="52" t="s">
        <v>145</v>
      </c>
      <c r="M23" s="33"/>
      <c r="N23" s="33"/>
      <c r="O23" s="33"/>
      <c r="P23" s="33" t="s">
        <v>37</v>
      </c>
      <c r="Q23" s="33"/>
      <c r="R23" s="33"/>
      <c r="S23" s="33"/>
      <c r="T23" s="3"/>
      <c r="U23" s="3"/>
      <c r="V23" s="61">
        <v>6</v>
      </c>
    </row>
    <row r="24" spans="1:22" ht="12.75">
      <c r="A24" s="57">
        <v>16</v>
      </c>
      <c r="B24" s="3" t="s">
        <v>182</v>
      </c>
      <c r="C24" s="35">
        <v>6.248399999999999</v>
      </c>
      <c r="D24" s="3">
        <v>6</v>
      </c>
      <c r="E24" s="33" t="s">
        <v>145</v>
      </c>
      <c r="F24" s="33" t="s">
        <v>34</v>
      </c>
      <c r="G24" s="33">
        <v>8</v>
      </c>
      <c r="H24" s="33" t="s">
        <v>145</v>
      </c>
      <c r="I24" s="34">
        <v>23.7744</v>
      </c>
      <c r="J24" s="34">
        <v>1.6764000000000001</v>
      </c>
      <c r="K24" s="3">
        <v>0</v>
      </c>
      <c r="L24" s="52" t="s">
        <v>145</v>
      </c>
      <c r="M24" s="33"/>
      <c r="N24" s="33"/>
      <c r="O24" s="33"/>
      <c r="P24" s="33" t="s">
        <v>37</v>
      </c>
      <c r="Q24" s="33"/>
      <c r="R24" s="33"/>
      <c r="S24" s="33"/>
      <c r="T24" s="3"/>
      <c r="U24" s="3"/>
      <c r="V24" s="61">
        <v>6</v>
      </c>
    </row>
    <row r="25" spans="1:22" ht="12.75">
      <c r="A25" s="58">
        <v>17</v>
      </c>
      <c r="B25" s="3" t="s">
        <v>183</v>
      </c>
      <c r="C25" s="35">
        <v>6.248399999999999</v>
      </c>
      <c r="D25" s="3">
        <v>6</v>
      </c>
      <c r="E25" s="33" t="s">
        <v>145</v>
      </c>
      <c r="F25" s="33" t="s">
        <v>34</v>
      </c>
      <c r="G25" s="33">
        <v>8</v>
      </c>
      <c r="H25" s="33" t="s">
        <v>145</v>
      </c>
      <c r="I25" s="34">
        <v>18.288</v>
      </c>
      <c r="J25" s="34">
        <v>1.6764000000000001</v>
      </c>
      <c r="K25" s="3">
        <v>0</v>
      </c>
      <c r="L25" s="52" t="s">
        <v>145</v>
      </c>
      <c r="M25" s="33"/>
      <c r="N25" s="33"/>
      <c r="O25" s="33"/>
      <c r="P25" s="33" t="s">
        <v>37</v>
      </c>
      <c r="Q25" s="33"/>
      <c r="R25" s="33"/>
      <c r="S25" s="33"/>
      <c r="T25" s="3"/>
      <c r="U25" s="3"/>
      <c r="V25" s="61">
        <v>6</v>
      </c>
    </row>
    <row r="26" spans="1:22" ht="12.75">
      <c r="A26" s="57">
        <v>18</v>
      </c>
      <c r="B26" s="3" t="s">
        <v>205</v>
      </c>
      <c r="C26" s="35">
        <v>5.4864</v>
      </c>
      <c r="D26" s="3">
        <v>8</v>
      </c>
      <c r="E26" s="33" t="s">
        <v>145</v>
      </c>
      <c r="F26" s="33" t="s">
        <v>34</v>
      </c>
      <c r="G26" s="33">
        <v>7</v>
      </c>
      <c r="H26" s="33" t="s">
        <v>145</v>
      </c>
      <c r="I26" s="34">
        <v>18.5928</v>
      </c>
      <c r="J26" s="34">
        <v>1.9812</v>
      </c>
      <c r="K26" s="3">
        <v>0</v>
      </c>
      <c r="L26" s="52" t="s">
        <v>145</v>
      </c>
      <c r="M26" s="33"/>
      <c r="N26" s="33"/>
      <c r="O26" s="33"/>
      <c r="P26" s="33" t="s">
        <v>37</v>
      </c>
      <c r="Q26" s="33"/>
      <c r="R26" s="33"/>
      <c r="S26" s="33"/>
      <c r="T26" s="3"/>
      <c r="U26" s="3"/>
      <c r="V26" s="61">
        <v>8</v>
      </c>
    </row>
    <row r="27" spans="1:22" ht="12.75">
      <c r="A27" s="58">
        <v>19</v>
      </c>
      <c r="B27" s="3" t="s">
        <v>206</v>
      </c>
      <c r="C27" s="35">
        <v>5.4864</v>
      </c>
      <c r="D27" s="3">
        <v>8</v>
      </c>
      <c r="E27" s="33" t="s">
        <v>145</v>
      </c>
      <c r="F27" s="33" t="s">
        <v>34</v>
      </c>
      <c r="G27" s="33">
        <v>7</v>
      </c>
      <c r="H27" s="33" t="s">
        <v>145</v>
      </c>
      <c r="I27" s="34">
        <v>12.8016</v>
      </c>
      <c r="J27" s="34">
        <v>1.6764000000000001</v>
      </c>
      <c r="K27" s="3">
        <v>0</v>
      </c>
      <c r="L27" s="52" t="s">
        <v>145</v>
      </c>
      <c r="M27" s="33"/>
      <c r="N27" s="33"/>
      <c r="O27" s="33"/>
      <c r="P27" s="33" t="s">
        <v>37</v>
      </c>
      <c r="Q27" s="33"/>
      <c r="R27" s="33"/>
      <c r="S27" s="33"/>
      <c r="T27" s="3"/>
      <c r="U27" s="3"/>
      <c r="V27" s="61">
        <v>8</v>
      </c>
    </row>
    <row r="28" spans="1:22" ht="12.75">
      <c r="A28" s="57">
        <v>20</v>
      </c>
      <c r="B28" s="3" t="s">
        <v>178</v>
      </c>
      <c r="C28" s="35">
        <v>10.401299999999999</v>
      </c>
      <c r="D28" s="3">
        <v>13</v>
      </c>
      <c r="E28" s="33" t="s">
        <v>145</v>
      </c>
      <c r="F28" s="33" t="s">
        <v>41</v>
      </c>
      <c r="G28" s="33">
        <v>8</v>
      </c>
      <c r="H28" s="33" t="s">
        <v>145</v>
      </c>
      <c r="I28" s="34">
        <v>15.24</v>
      </c>
      <c r="J28" s="34">
        <v>1.2192</v>
      </c>
      <c r="K28" s="3">
        <v>5</v>
      </c>
      <c r="L28" s="52" t="s">
        <v>145</v>
      </c>
      <c r="M28" s="33"/>
      <c r="N28" s="33"/>
      <c r="O28" s="33"/>
      <c r="P28" s="33" t="s">
        <v>37</v>
      </c>
      <c r="Q28" s="33"/>
      <c r="R28" s="33"/>
      <c r="S28" s="33"/>
      <c r="T28" s="3"/>
      <c r="U28" s="3">
        <v>90</v>
      </c>
      <c r="V28" s="61">
        <v>8</v>
      </c>
    </row>
    <row r="29" spans="1:22" ht="12.75">
      <c r="A29" s="58">
        <v>21</v>
      </c>
      <c r="B29" s="3" t="s">
        <v>156</v>
      </c>
      <c r="C29" s="35">
        <v>8.1915</v>
      </c>
      <c r="D29" s="3">
        <v>35</v>
      </c>
      <c r="E29" s="33" t="s">
        <v>145</v>
      </c>
      <c r="F29" s="33" t="s">
        <v>34</v>
      </c>
      <c r="G29" s="33">
        <v>8</v>
      </c>
      <c r="H29" s="33" t="s">
        <v>145</v>
      </c>
      <c r="I29" s="34">
        <v>21.336000000000002</v>
      </c>
      <c r="J29" s="34">
        <v>1.6764000000000001</v>
      </c>
      <c r="K29" s="3">
        <v>0</v>
      </c>
      <c r="L29" s="52" t="s">
        <v>145</v>
      </c>
      <c r="M29" s="33"/>
      <c r="N29" s="33"/>
      <c r="O29" s="33"/>
      <c r="P29" s="33" t="s">
        <v>37</v>
      </c>
      <c r="Q29" s="33"/>
      <c r="R29" s="33"/>
      <c r="S29" s="33"/>
      <c r="T29" s="3"/>
      <c r="U29" s="3"/>
      <c r="V29" s="61">
        <v>35</v>
      </c>
    </row>
    <row r="30" spans="1:22" ht="12.75">
      <c r="A30" s="57">
        <v>22</v>
      </c>
      <c r="B30" s="3" t="s">
        <v>238</v>
      </c>
      <c r="C30" s="35">
        <v>4.0767</v>
      </c>
      <c r="D30" s="3">
        <v>40</v>
      </c>
      <c r="E30" s="33" t="s">
        <v>145</v>
      </c>
      <c r="F30" s="33" t="s">
        <v>34</v>
      </c>
      <c r="G30" s="33">
        <v>9</v>
      </c>
      <c r="H30" s="33" t="s">
        <v>145</v>
      </c>
      <c r="I30" s="34">
        <v>33.528</v>
      </c>
      <c r="J30" s="34">
        <v>1.6764000000000001</v>
      </c>
      <c r="K30" s="3">
        <v>0</v>
      </c>
      <c r="L30" s="52" t="s">
        <v>145</v>
      </c>
      <c r="M30" s="33"/>
      <c r="N30" s="33"/>
      <c r="O30" s="33"/>
      <c r="P30" s="33" t="s">
        <v>37</v>
      </c>
      <c r="Q30" s="33"/>
      <c r="R30" s="33"/>
      <c r="S30" s="33"/>
      <c r="T30" s="3"/>
      <c r="U30" s="3"/>
      <c r="V30" s="61">
        <v>40</v>
      </c>
    </row>
    <row r="31" spans="1:22" ht="12.75">
      <c r="A31" s="58">
        <v>23</v>
      </c>
      <c r="B31" s="3" t="s">
        <v>171</v>
      </c>
      <c r="C31" s="35">
        <v>7.1628</v>
      </c>
      <c r="D31" s="3">
        <v>47</v>
      </c>
      <c r="E31" s="33" t="s">
        <v>145</v>
      </c>
      <c r="F31" s="33" t="s">
        <v>34</v>
      </c>
      <c r="G31" s="33">
        <v>8</v>
      </c>
      <c r="H31" s="33" t="s">
        <v>145</v>
      </c>
      <c r="I31" s="34">
        <v>10.668000000000001</v>
      </c>
      <c r="J31" s="34">
        <v>1.423416</v>
      </c>
      <c r="K31" s="3">
        <v>0</v>
      </c>
      <c r="L31" s="52" t="s">
        <v>145</v>
      </c>
      <c r="M31" s="33"/>
      <c r="N31" s="33"/>
      <c r="O31" s="33"/>
      <c r="P31" s="33" t="s">
        <v>37</v>
      </c>
      <c r="Q31" s="33"/>
      <c r="R31" s="33"/>
      <c r="S31" s="33"/>
      <c r="T31" s="3"/>
      <c r="U31" s="3"/>
      <c r="V31" s="61">
        <v>47</v>
      </c>
    </row>
    <row r="32" spans="1:22" ht="12.75">
      <c r="A32" s="57">
        <v>24</v>
      </c>
      <c r="B32" s="3" t="s">
        <v>243</v>
      </c>
      <c r="C32" s="35">
        <v>8.382</v>
      </c>
      <c r="D32" s="3">
        <v>51</v>
      </c>
      <c r="E32" s="33" t="s">
        <v>145</v>
      </c>
      <c r="F32" s="33" t="s">
        <v>34</v>
      </c>
      <c r="G32" s="33">
        <v>8</v>
      </c>
      <c r="H32" s="33" t="s">
        <v>145</v>
      </c>
      <c r="I32" s="34">
        <v>33.528</v>
      </c>
      <c r="J32" s="34">
        <v>1.524</v>
      </c>
      <c r="K32" s="3">
        <v>0</v>
      </c>
      <c r="L32" s="52" t="s">
        <v>145</v>
      </c>
      <c r="M32" s="33"/>
      <c r="N32" s="33"/>
      <c r="O32" s="33"/>
      <c r="P32" s="33" t="s">
        <v>37</v>
      </c>
      <c r="Q32" s="33"/>
      <c r="R32" s="33"/>
      <c r="S32" s="33"/>
      <c r="T32" s="3"/>
      <c r="U32" s="3"/>
      <c r="V32" s="61">
        <v>51</v>
      </c>
    </row>
    <row r="33" spans="1:22" ht="12.75">
      <c r="A33" s="58">
        <v>25</v>
      </c>
      <c r="B33" s="3" t="s">
        <v>186</v>
      </c>
      <c r="C33" s="35">
        <v>10.210799999999999</v>
      </c>
      <c r="D33" s="3">
        <v>11</v>
      </c>
      <c r="E33" s="33" t="s">
        <v>145</v>
      </c>
      <c r="F33" s="33" t="s">
        <v>41</v>
      </c>
      <c r="G33" s="33">
        <v>8</v>
      </c>
      <c r="H33" s="33" t="s">
        <v>35</v>
      </c>
      <c r="I33" s="34">
        <v>24.384</v>
      </c>
      <c r="J33" s="34" t="s">
        <v>35</v>
      </c>
      <c r="K33" s="3">
        <v>0</v>
      </c>
      <c r="L33" s="52" t="s">
        <v>145</v>
      </c>
      <c r="M33" s="33"/>
      <c r="N33" s="33" t="s">
        <v>37</v>
      </c>
      <c r="O33" s="33"/>
      <c r="P33" s="33"/>
      <c r="Q33" s="33"/>
      <c r="R33" s="33"/>
      <c r="S33" s="33"/>
      <c r="T33" s="3"/>
      <c r="U33" s="3"/>
      <c r="V33" s="61">
        <v>11</v>
      </c>
    </row>
    <row r="34" spans="1:22" ht="12.75">
      <c r="A34" s="57">
        <v>26</v>
      </c>
      <c r="B34" s="3" t="s">
        <v>219</v>
      </c>
      <c r="C34" s="35">
        <v>16.5735</v>
      </c>
      <c r="D34" s="3">
        <v>39</v>
      </c>
      <c r="E34" s="33" t="s">
        <v>145</v>
      </c>
      <c r="F34" s="33" t="s">
        <v>34</v>
      </c>
      <c r="G34" s="33">
        <v>7</v>
      </c>
      <c r="H34" s="33" t="s">
        <v>145</v>
      </c>
      <c r="I34" s="34">
        <v>30.48</v>
      </c>
      <c r="J34" s="34">
        <v>0.762</v>
      </c>
      <c r="K34" s="3">
        <v>0</v>
      </c>
      <c r="L34" s="52" t="s">
        <v>145</v>
      </c>
      <c r="M34" s="33"/>
      <c r="N34" s="33" t="s">
        <v>37</v>
      </c>
      <c r="O34" s="33"/>
      <c r="P34" s="33"/>
      <c r="Q34" s="33"/>
      <c r="R34" s="33"/>
      <c r="S34" s="33"/>
      <c r="T34" s="3"/>
      <c r="U34" s="3"/>
      <c r="V34" s="61">
        <v>39</v>
      </c>
    </row>
    <row r="35" spans="1:22" ht="12.75">
      <c r="A35" s="58">
        <v>27</v>
      </c>
      <c r="B35" s="3" t="s">
        <v>233</v>
      </c>
      <c r="C35" s="35">
        <v>2.667</v>
      </c>
      <c r="D35" s="3">
        <v>83</v>
      </c>
      <c r="E35" s="33" t="s">
        <v>145</v>
      </c>
      <c r="F35" s="33" t="s">
        <v>34</v>
      </c>
      <c r="G35" s="33">
        <v>8</v>
      </c>
      <c r="H35" s="33" t="s">
        <v>145</v>
      </c>
      <c r="I35" s="34">
        <v>6.096</v>
      </c>
      <c r="J35" s="34">
        <v>0.45720000000000005</v>
      </c>
      <c r="K35" s="3">
        <v>0</v>
      </c>
      <c r="L35" s="52" t="s">
        <v>145</v>
      </c>
      <c r="M35" s="33"/>
      <c r="N35" s="33" t="s">
        <v>37</v>
      </c>
      <c r="O35" s="33"/>
      <c r="P35" s="33"/>
      <c r="Q35" s="33"/>
      <c r="R35" s="33"/>
      <c r="S35" s="33"/>
      <c r="T35" s="3"/>
      <c r="U35" s="3"/>
      <c r="V35" s="61">
        <v>83</v>
      </c>
    </row>
    <row r="36" spans="1:22" ht="12.75">
      <c r="A36" s="57">
        <v>28</v>
      </c>
      <c r="B36" s="3" t="s">
        <v>234</v>
      </c>
      <c r="C36" s="35">
        <v>2.667</v>
      </c>
      <c r="D36" s="3">
        <v>83</v>
      </c>
      <c r="E36" s="33" t="s">
        <v>145</v>
      </c>
      <c r="F36" s="33" t="s">
        <v>34</v>
      </c>
      <c r="G36" s="33">
        <v>8</v>
      </c>
      <c r="H36" s="33" t="s">
        <v>145</v>
      </c>
      <c r="I36" s="34">
        <v>6.096</v>
      </c>
      <c r="J36" s="34">
        <v>1.2192</v>
      </c>
      <c r="K36" s="3">
        <v>0</v>
      </c>
      <c r="L36" s="52" t="s">
        <v>145</v>
      </c>
      <c r="M36" s="33"/>
      <c r="N36" s="33" t="s">
        <v>37</v>
      </c>
      <c r="O36" s="33"/>
      <c r="P36" s="33"/>
      <c r="Q36" s="33"/>
      <c r="R36" s="33"/>
      <c r="S36" s="33"/>
      <c r="T36" s="3"/>
      <c r="U36" s="3"/>
      <c r="V36" s="61">
        <v>83</v>
      </c>
    </row>
    <row r="37" spans="1:22" ht="12.75">
      <c r="A37" s="58">
        <v>29</v>
      </c>
      <c r="B37" s="3" t="s">
        <v>161</v>
      </c>
      <c r="C37" s="35">
        <v>28.956</v>
      </c>
      <c r="D37" s="3">
        <v>2</v>
      </c>
      <c r="E37" s="33" t="s">
        <v>343</v>
      </c>
      <c r="F37" s="33" t="s">
        <v>34</v>
      </c>
      <c r="G37" s="33">
        <v>7</v>
      </c>
      <c r="H37" s="33" t="s">
        <v>47</v>
      </c>
      <c r="I37" s="34">
        <v>19.812</v>
      </c>
      <c r="J37" s="34">
        <v>0.762</v>
      </c>
      <c r="K37" s="3">
        <v>0</v>
      </c>
      <c r="L37" s="40" t="s">
        <v>145</v>
      </c>
      <c r="M37" s="33"/>
      <c r="N37" s="33"/>
      <c r="O37" s="33" t="s">
        <v>37</v>
      </c>
      <c r="P37" s="33"/>
      <c r="Q37" s="33"/>
      <c r="R37" s="33"/>
      <c r="S37" s="33"/>
      <c r="T37" s="3"/>
      <c r="U37" s="3"/>
      <c r="V37" s="61">
        <v>2</v>
      </c>
    </row>
    <row r="38" spans="1:22" ht="12.75">
      <c r="A38" s="57">
        <v>30</v>
      </c>
      <c r="B38" s="3" t="s">
        <v>162</v>
      </c>
      <c r="C38" s="35">
        <v>28.956</v>
      </c>
      <c r="D38" s="3">
        <v>2</v>
      </c>
      <c r="E38" s="33" t="s">
        <v>343</v>
      </c>
      <c r="F38" s="33" t="s">
        <v>34</v>
      </c>
      <c r="G38" s="33">
        <v>7</v>
      </c>
      <c r="H38" s="33" t="s">
        <v>47</v>
      </c>
      <c r="I38" s="34">
        <v>24.9936</v>
      </c>
      <c r="J38" s="34">
        <v>0.762</v>
      </c>
      <c r="K38" s="3">
        <v>0</v>
      </c>
      <c r="L38" s="40" t="s">
        <v>145</v>
      </c>
      <c r="M38" s="33"/>
      <c r="N38" s="33"/>
      <c r="O38" s="33" t="s">
        <v>37</v>
      </c>
      <c r="P38" s="33"/>
      <c r="Q38" s="33"/>
      <c r="R38" s="33"/>
      <c r="S38" s="33"/>
      <c r="T38" s="3"/>
      <c r="U38" s="3"/>
      <c r="V38" s="61">
        <v>2</v>
      </c>
    </row>
    <row r="39" spans="1:22" ht="12.75">
      <c r="A39" s="58">
        <v>31</v>
      </c>
      <c r="B39" s="3" t="s">
        <v>255</v>
      </c>
      <c r="C39" s="35">
        <v>26.517599999999998</v>
      </c>
      <c r="D39" s="3">
        <v>9</v>
      </c>
      <c r="E39" s="33" t="s">
        <v>343</v>
      </c>
      <c r="F39" s="33" t="s">
        <v>34</v>
      </c>
      <c r="G39" s="33">
        <v>7</v>
      </c>
      <c r="H39" s="33" t="s">
        <v>47</v>
      </c>
      <c r="I39" s="34">
        <v>27.432000000000002</v>
      </c>
      <c r="J39" s="34">
        <v>1.524</v>
      </c>
      <c r="K39" s="3">
        <v>0</v>
      </c>
      <c r="L39" s="40" t="s">
        <v>145</v>
      </c>
      <c r="M39" s="33"/>
      <c r="N39" s="33"/>
      <c r="O39" s="33" t="s">
        <v>37</v>
      </c>
      <c r="P39" s="33"/>
      <c r="Q39" s="33"/>
      <c r="R39" s="33"/>
      <c r="S39" s="33"/>
      <c r="T39" s="3"/>
      <c r="U39" s="3"/>
      <c r="V39" s="61">
        <v>9</v>
      </c>
    </row>
    <row r="40" spans="1:22" ht="12.75">
      <c r="A40" s="57">
        <v>32</v>
      </c>
      <c r="B40" s="3" t="s">
        <v>256</v>
      </c>
      <c r="C40" s="35">
        <v>26.517599999999998</v>
      </c>
      <c r="D40" s="3">
        <v>9</v>
      </c>
      <c r="E40" s="33" t="s">
        <v>343</v>
      </c>
      <c r="F40" s="33" t="s">
        <v>34</v>
      </c>
      <c r="G40" s="33">
        <v>7</v>
      </c>
      <c r="H40" s="33" t="s">
        <v>47</v>
      </c>
      <c r="I40" s="34">
        <v>7.010400000000001</v>
      </c>
      <c r="J40" s="34">
        <v>0.6096</v>
      </c>
      <c r="K40" s="3">
        <v>0</v>
      </c>
      <c r="L40" s="40" t="s">
        <v>145</v>
      </c>
      <c r="M40" s="33"/>
      <c r="N40" s="33"/>
      <c r="O40" s="33" t="s">
        <v>37</v>
      </c>
      <c r="P40" s="33"/>
      <c r="Q40" s="33"/>
      <c r="R40" s="33"/>
      <c r="S40" s="33"/>
      <c r="T40" s="3"/>
      <c r="U40" s="3"/>
      <c r="V40" s="61">
        <v>9</v>
      </c>
    </row>
    <row r="41" spans="1:22" ht="12.75">
      <c r="A41" s="58">
        <v>33</v>
      </c>
      <c r="B41" s="3" t="s">
        <v>257</v>
      </c>
      <c r="C41" s="35">
        <v>26.517599999999998</v>
      </c>
      <c r="D41" s="3">
        <v>9</v>
      </c>
      <c r="E41" s="33" t="s">
        <v>343</v>
      </c>
      <c r="F41" s="33" t="s">
        <v>34</v>
      </c>
      <c r="G41" s="33">
        <v>7</v>
      </c>
      <c r="H41" s="33" t="s">
        <v>47</v>
      </c>
      <c r="I41" s="34">
        <v>13.1064</v>
      </c>
      <c r="J41" s="34">
        <v>0.6096</v>
      </c>
      <c r="K41" s="3">
        <v>0</v>
      </c>
      <c r="L41" s="40" t="s">
        <v>145</v>
      </c>
      <c r="M41" s="33"/>
      <c r="N41" s="33"/>
      <c r="O41" s="33" t="s">
        <v>37</v>
      </c>
      <c r="P41" s="33"/>
      <c r="Q41" s="33"/>
      <c r="R41" s="33"/>
      <c r="S41" s="33"/>
      <c r="T41" s="3"/>
      <c r="U41" s="3"/>
      <c r="V41" s="61">
        <v>9</v>
      </c>
    </row>
    <row r="42" spans="1:22" ht="12.75">
      <c r="A42" s="57">
        <v>34</v>
      </c>
      <c r="B42" s="3" t="s">
        <v>258</v>
      </c>
      <c r="C42" s="35">
        <v>26.517599999999998</v>
      </c>
      <c r="D42" s="3">
        <v>9</v>
      </c>
      <c r="E42" s="33" t="s">
        <v>343</v>
      </c>
      <c r="F42" s="33" t="s">
        <v>34</v>
      </c>
      <c r="G42" s="33">
        <v>7</v>
      </c>
      <c r="H42" s="33" t="s">
        <v>47</v>
      </c>
      <c r="I42" s="34">
        <v>21.336000000000002</v>
      </c>
      <c r="J42" s="34">
        <v>1.524</v>
      </c>
      <c r="K42" s="3">
        <v>0</v>
      </c>
      <c r="L42" s="40" t="s">
        <v>145</v>
      </c>
      <c r="M42" s="33"/>
      <c r="N42" s="33"/>
      <c r="O42" s="33" t="s">
        <v>37</v>
      </c>
      <c r="P42" s="33"/>
      <c r="Q42" s="33"/>
      <c r="R42" s="33"/>
      <c r="S42" s="33"/>
      <c r="T42" s="3"/>
      <c r="U42" s="3"/>
      <c r="V42" s="61">
        <v>9</v>
      </c>
    </row>
    <row r="43" spans="1:22" ht="12.75">
      <c r="A43" s="58">
        <v>35</v>
      </c>
      <c r="B43" s="3" t="s">
        <v>187</v>
      </c>
      <c r="C43" s="35">
        <v>10.210799999999999</v>
      </c>
      <c r="D43" s="3">
        <v>11</v>
      </c>
      <c r="E43" s="33" t="s">
        <v>145</v>
      </c>
      <c r="F43" s="33" t="s">
        <v>41</v>
      </c>
      <c r="G43" s="33">
        <v>8</v>
      </c>
      <c r="H43" s="33" t="s">
        <v>35</v>
      </c>
      <c r="I43" s="34">
        <v>6.096</v>
      </c>
      <c r="J43" s="34">
        <v>0.762</v>
      </c>
      <c r="K43" s="3">
        <v>0</v>
      </c>
      <c r="L43" s="52" t="s">
        <v>145</v>
      </c>
      <c r="M43" s="33"/>
      <c r="N43" s="33"/>
      <c r="O43" s="33" t="s">
        <v>37</v>
      </c>
      <c r="P43" s="33"/>
      <c r="Q43" s="33"/>
      <c r="R43" s="33"/>
      <c r="S43" s="33"/>
      <c r="T43" s="3"/>
      <c r="U43" s="3"/>
      <c r="V43" s="61">
        <v>11</v>
      </c>
    </row>
    <row r="44" spans="1:22" ht="12.75">
      <c r="A44" s="57">
        <v>36</v>
      </c>
      <c r="B44" s="3" t="s">
        <v>188</v>
      </c>
      <c r="C44" s="35">
        <v>10.210799999999999</v>
      </c>
      <c r="D44" s="3">
        <v>11</v>
      </c>
      <c r="E44" s="33" t="s">
        <v>145</v>
      </c>
      <c r="F44" s="33" t="s">
        <v>41</v>
      </c>
      <c r="G44" s="33">
        <v>8</v>
      </c>
      <c r="H44" s="33" t="s">
        <v>35</v>
      </c>
      <c r="I44" s="34">
        <v>27.432000000000002</v>
      </c>
      <c r="J44" s="34" t="s">
        <v>35</v>
      </c>
      <c r="K44" s="3">
        <v>0</v>
      </c>
      <c r="L44" s="52" t="s">
        <v>145</v>
      </c>
      <c r="M44" s="33"/>
      <c r="N44" s="33"/>
      <c r="O44" s="33" t="s">
        <v>37</v>
      </c>
      <c r="P44" s="33"/>
      <c r="Q44" s="33"/>
      <c r="R44" s="33"/>
      <c r="S44" s="33"/>
      <c r="T44" s="3"/>
      <c r="U44" s="3"/>
      <c r="V44" s="61">
        <v>11</v>
      </c>
    </row>
    <row r="45" spans="1:22" ht="12.75">
      <c r="A45" s="58">
        <v>37</v>
      </c>
      <c r="B45" s="3" t="s">
        <v>227</v>
      </c>
      <c r="C45" s="35">
        <v>7.467599999999999</v>
      </c>
      <c r="D45" s="3">
        <v>32</v>
      </c>
      <c r="E45" s="33" t="s">
        <v>145</v>
      </c>
      <c r="F45" s="33" t="s">
        <v>34</v>
      </c>
      <c r="G45" s="33">
        <v>8</v>
      </c>
      <c r="H45" s="33" t="s">
        <v>145</v>
      </c>
      <c r="I45" s="34">
        <v>30.48</v>
      </c>
      <c r="J45" s="34" t="s">
        <v>35</v>
      </c>
      <c r="K45" s="3">
        <v>0</v>
      </c>
      <c r="L45" s="52" t="s">
        <v>145</v>
      </c>
      <c r="M45" s="33"/>
      <c r="N45" s="33"/>
      <c r="O45" s="33"/>
      <c r="P45" s="33"/>
      <c r="Q45" s="33"/>
      <c r="R45" s="33"/>
      <c r="S45" s="33" t="s">
        <v>37</v>
      </c>
      <c r="T45" s="3"/>
      <c r="U45" s="3"/>
      <c r="V45" s="61">
        <v>32</v>
      </c>
    </row>
    <row r="46" spans="1:22" ht="12.75">
      <c r="A46" s="57">
        <v>38</v>
      </c>
      <c r="B46" s="3" t="s">
        <v>224</v>
      </c>
      <c r="C46" s="35">
        <v>15.506699999999999</v>
      </c>
      <c r="D46" s="3">
        <v>41</v>
      </c>
      <c r="E46" s="33" t="s">
        <v>145</v>
      </c>
      <c r="F46" s="33" t="s">
        <v>34</v>
      </c>
      <c r="G46" s="33">
        <v>7</v>
      </c>
      <c r="H46" s="33" t="s">
        <v>145</v>
      </c>
      <c r="I46" s="34">
        <v>16.764</v>
      </c>
      <c r="J46" s="34">
        <v>0.9144000000000001</v>
      </c>
      <c r="K46" s="3">
        <v>0</v>
      </c>
      <c r="L46" s="52" t="s">
        <v>145</v>
      </c>
      <c r="M46" s="33"/>
      <c r="N46" s="33"/>
      <c r="O46" s="33" t="s">
        <v>37</v>
      </c>
      <c r="P46" s="33"/>
      <c r="Q46" s="33"/>
      <c r="R46" s="33"/>
      <c r="S46" s="33"/>
      <c r="T46" s="3"/>
      <c r="U46" s="3"/>
      <c r="V46" s="61">
        <v>41</v>
      </c>
    </row>
    <row r="47" spans="1:22" ht="12.75">
      <c r="A47" s="58">
        <v>39</v>
      </c>
      <c r="B47" s="3" t="s">
        <v>208</v>
      </c>
      <c r="C47" s="35">
        <v>6.095999999999999</v>
      </c>
      <c r="D47" s="3">
        <v>49</v>
      </c>
      <c r="E47" s="33" t="s">
        <v>145</v>
      </c>
      <c r="F47" s="33" t="s">
        <v>34</v>
      </c>
      <c r="G47" s="33">
        <v>9</v>
      </c>
      <c r="H47" s="33" t="s">
        <v>145</v>
      </c>
      <c r="I47" s="34">
        <v>8.2296</v>
      </c>
      <c r="J47" s="34">
        <v>1.6764000000000001</v>
      </c>
      <c r="K47" s="3">
        <v>0</v>
      </c>
      <c r="L47" s="52" t="s">
        <v>145</v>
      </c>
      <c r="M47" s="33"/>
      <c r="N47" s="33"/>
      <c r="O47" s="33"/>
      <c r="P47" s="33"/>
      <c r="Q47" s="33"/>
      <c r="R47" s="33"/>
      <c r="S47" s="33" t="s">
        <v>37</v>
      </c>
      <c r="T47" s="3">
        <v>270</v>
      </c>
      <c r="U47" s="3"/>
      <c r="V47" s="61">
        <v>49</v>
      </c>
    </row>
    <row r="48" spans="1:22" ht="12.75">
      <c r="A48" s="57">
        <v>40</v>
      </c>
      <c r="B48" s="3" t="s">
        <v>204</v>
      </c>
      <c r="C48" s="35">
        <v>5.6388</v>
      </c>
      <c r="D48" s="3">
        <v>56</v>
      </c>
      <c r="E48" s="33" t="s">
        <v>145</v>
      </c>
      <c r="F48" s="33" t="s">
        <v>34</v>
      </c>
      <c r="G48" s="33">
        <v>8</v>
      </c>
      <c r="H48" s="33" t="s">
        <v>145</v>
      </c>
      <c r="I48" s="34">
        <v>20.4216</v>
      </c>
      <c r="J48" s="34">
        <v>1.524</v>
      </c>
      <c r="K48" s="3">
        <v>0</v>
      </c>
      <c r="L48" s="52" t="s">
        <v>145</v>
      </c>
      <c r="M48" s="33"/>
      <c r="N48" s="33"/>
      <c r="O48" s="33"/>
      <c r="P48" s="33"/>
      <c r="Q48" s="33"/>
      <c r="R48" s="33"/>
      <c r="S48" s="33" t="s">
        <v>37</v>
      </c>
      <c r="T48" s="3"/>
      <c r="U48" s="3"/>
      <c r="V48" s="61">
        <v>56</v>
      </c>
    </row>
    <row r="49" spans="1:22" ht="12.75">
      <c r="A49" s="58">
        <v>41</v>
      </c>
      <c r="B49" s="3" t="s">
        <v>169</v>
      </c>
      <c r="C49" s="35">
        <v>9.2583</v>
      </c>
      <c r="D49" s="3">
        <v>78</v>
      </c>
      <c r="E49" s="33" t="s">
        <v>145</v>
      </c>
      <c r="F49" s="33" t="s">
        <v>34</v>
      </c>
      <c r="G49" s="33">
        <v>6</v>
      </c>
      <c r="H49" s="33" t="s">
        <v>145</v>
      </c>
      <c r="I49" s="34">
        <v>27.432000000000002</v>
      </c>
      <c r="J49" s="34">
        <v>1.8288000000000002</v>
      </c>
      <c r="K49" s="3">
        <v>0</v>
      </c>
      <c r="L49" s="52" t="s">
        <v>145</v>
      </c>
      <c r="M49" s="33"/>
      <c r="N49" s="33"/>
      <c r="O49" s="33" t="s">
        <v>37</v>
      </c>
      <c r="P49" s="33"/>
      <c r="Q49" s="33"/>
      <c r="R49" s="33"/>
      <c r="S49" s="33"/>
      <c r="T49" s="3"/>
      <c r="U49" s="3"/>
      <c r="V49" s="61">
        <v>78</v>
      </c>
    </row>
    <row r="50" spans="1:22" ht="12.75">
      <c r="A50" s="57">
        <v>42</v>
      </c>
      <c r="B50" s="3" t="s">
        <v>168</v>
      </c>
      <c r="C50" s="35">
        <v>9.2583</v>
      </c>
      <c r="D50" s="3">
        <v>78</v>
      </c>
      <c r="E50" s="33" t="s">
        <v>145</v>
      </c>
      <c r="F50" s="33" t="s">
        <v>34</v>
      </c>
      <c r="G50" s="33">
        <v>6</v>
      </c>
      <c r="H50" s="33" t="s">
        <v>145</v>
      </c>
      <c r="I50" s="34">
        <v>19.5072</v>
      </c>
      <c r="J50" s="34">
        <v>1.8288000000000002</v>
      </c>
      <c r="K50" s="3">
        <v>0</v>
      </c>
      <c r="L50" s="52" t="s">
        <v>145</v>
      </c>
      <c r="M50" s="33"/>
      <c r="N50" s="33"/>
      <c r="O50" s="33"/>
      <c r="P50" s="33"/>
      <c r="Q50" s="33"/>
      <c r="R50" s="33"/>
      <c r="S50" s="33" t="s">
        <v>37</v>
      </c>
      <c r="T50" s="3">
        <v>270</v>
      </c>
      <c r="U50" s="3"/>
      <c r="V50" s="61">
        <v>78</v>
      </c>
    </row>
    <row r="51" spans="1:22" ht="12.75">
      <c r="A51" s="58">
        <v>43</v>
      </c>
      <c r="B51" s="3" t="s">
        <v>111</v>
      </c>
      <c r="C51" s="35">
        <v>10.134599999999999</v>
      </c>
      <c r="D51" s="3">
        <v>14</v>
      </c>
      <c r="E51" s="33" t="s">
        <v>145</v>
      </c>
      <c r="F51" s="33" t="s">
        <v>41</v>
      </c>
      <c r="G51" s="33">
        <v>8</v>
      </c>
      <c r="H51" s="33" t="s">
        <v>35</v>
      </c>
      <c r="I51" s="34">
        <v>25.2984</v>
      </c>
      <c r="J51" s="34">
        <v>1.6764000000000001</v>
      </c>
      <c r="K51" s="3">
        <v>90</v>
      </c>
      <c r="L51" s="52" t="s">
        <v>36</v>
      </c>
      <c r="M51" s="33"/>
      <c r="N51" s="33"/>
      <c r="O51" s="33"/>
      <c r="P51" s="33"/>
      <c r="Q51" s="33" t="s">
        <v>37</v>
      </c>
      <c r="R51" s="33"/>
      <c r="S51" s="33"/>
      <c r="T51" s="3"/>
      <c r="U51" s="3"/>
      <c r="V51" s="61">
        <v>76</v>
      </c>
    </row>
    <row r="52" spans="1:22" ht="12.75">
      <c r="A52" s="57">
        <v>44</v>
      </c>
      <c r="B52" s="3" t="s">
        <v>112</v>
      </c>
      <c r="C52" s="35">
        <v>10.134599999999999</v>
      </c>
      <c r="D52" s="3">
        <v>14</v>
      </c>
      <c r="E52" s="33" t="s">
        <v>145</v>
      </c>
      <c r="F52" s="33" t="s">
        <v>41</v>
      </c>
      <c r="G52" s="33">
        <v>8</v>
      </c>
      <c r="H52" s="33" t="s">
        <v>35</v>
      </c>
      <c r="I52" s="34">
        <v>28.346400000000003</v>
      </c>
      <c r="J52" s="34">
        <v>1.8288000000000002</v>
      </c>
      <c r="K52" s="3">
        <v>90</v>
      </c>
      <c r="L52" s="52" t="s">
        <v>36</v>
      </c>
      <c r="M52" s="33"/>
      <c r="N52" s="33"/>
      <c r="O52" s="33"/>
      <c r="P52" s="33"/>
      <c r="Q52" s="33" t="s">
        <v>37</v>
      </c>
      <c r="R52" s="33"/>
      <c r="S52" s="33"/>
      <c r="T52" s="3"/>
      <c r="U52" s="3">
        <v>0</v>
      </c>
      <c r="V52" s="61">
        <v>76</v>
      </c>
    </row>
    <row r="53" spans="1:22" ht="12.75">
      <c r="A53" s="58">
        <v>45</v>
      </c>
      <c r="B53" s="3" t="s">
        <v>104</v>
      </c>
      <c r="C53" s="35">
        <v>2.5526999999999997</v>
      </c>
      <c r="D53" s="3">
        <v>63</v>
      </c>
      <c r="E53" s="33" t="s">
        <v>145</v>
      </c>
      <c r="F53" s="33" t="s">
        <v>34</v>
      </c>
      <c r="G53" s="33">
        <v>8</v>
      </c>
      <c r="H53" s="33" t="s">
        <v>35</v>
      </c>
      <c r="I53" s="34">
        <v>18.288</v>
      </c>
      <c r="J53" s="34">
        <v>1.8288000000000002</v>
      </c>
      <c r="K53" s="3">
        <v>90</v>
      </c>
      <c r="L53" s="52" t="s">
        <v>36</v>
      </c>
      <c r="M53" s="33"/>
      <c r="N53" s="33"/>
      <c r="O53" s="33"/>
      <c r="P53" s="33"/>
      <c r="Q53" s="33" t="s">
        <v>37</v>
      </c>
      <c r="R53" s="33"/>
      <c r="S53" s="33"/>
      <c r="T53" s="3"/>
      <c r="U53" s="3">
        <v>0</v>
      </c>
      <c r="V53" s="61">
        <v>27</v>
      </c>
    </row>
    <row r="54" spans="1:22" ht="12.75">
      <c r="A54" s="57">
        <v>46</v>
      </c>
      <c r="B54" s="3" t="s">
        <v>105</v>
      </c>
      <c r="C54" s="35">
        <v>8.6106</v>
      </c>
      <c r="D54" s="3">
        <v>22</v>
      </c>
      <c r="E54" s="33" t="s">
        <v>145</v>
      </c>
      <c r="F54" s="33" t="s">
        <v>34</v>
      </c>
      <c r="G54" s="33">
        <v>8</v>
      </c>
      <c r="H54" s="33" t="s">
        <v>145</v>
      </c>
      <c r="I54" s="34">
        <v>28.346400000000003</v>
      </c>
      <c r="J54" s="34">
        <v>1.524</v>
      </c>
      <c r="K54" s="3">
        <v>90</v>
      </c>
      <c r="L54" s="52" t="s">
        <v>36</v>
      </c>
      <c r="M54" s="33"/>
      <c r="N54" s="33"/>
      <c r="O54" s="33"/>
      <c r="P54" s="33"/>
      <c r="Q54" s="33"/>
      <c r="R54" s="33" t="s">
        <v>37</v>
      </c>
      <c r="S54" s="33"/>
      <c r="T54" s="3"/>
      <c r="U54" s="3"/>
      <c r="V54" s="61">
        <v>68</v>
      </c>
    </row>
    <row r="55" spans="1:22" ht="12.75">
      <c r="A55" s="58">
        <v>47</v>
      </c>
      <c r="B55" s="3" t="s">
        <v>106</v>
      </c>
      <c r="C55" s="35">
        <v>8.6106</v>
      </c>
      <c r="D55" s="3">
        <v>22</v>
      </c>
      <c r="E55" s="33" t="s">
        <v>145</v>
      </c>
      <c r="F55" s="33" t="s">
        <v>34</v>
      </c>
      <c r="G55" s="33">
        <v>8</v>
      </c>
      <c r="H55" s="33" t="s">
        <v>145</v>
      </c>
      <c r="I55" s="34">
        <v>12.192</v>
      </c>
      <c r="J55" s="34">
        <v>1.524</v>
      </c>
      <c r="K55" s="3">
        <v>90</v>
      </c>
      <c r="L55" s="52" t="s">
        <v>36</v>
      </c>
      <c r="M55" s="33"/>
      <c r="N55" s="33"/>
      <c r="O55" s="33"/>
      <c r="P55" s="33"/>
      <c r="Q55" s="33"/>
      <c r="R55" s="33" t="s">
        <v>37</v>
      </c>
      <c r="S55" s="33"/>
      <c r="T55" s="3"/>
      <c r="U55" s="3"/>
      <c r="V55" s="61">
        <v>68</v>
      </c>
    </row>
    <row r="56" spans="1:22" ht="12.75">
      <c r="A56" s="57">
        <v>48</v>
      </c>
      <c r="B56" s="3" t="s">
        <v>76</v>
      </c>
      <c r="C56" s="35">
        <v>9.677399999999999</v>
      </c>
      <c r="D56" s="3">
        <v>39</v>
      </c>
      <c r="E56" s="33" t="s">
        <v>145</v>
      </c>
      <c r="F56" s="33" t="s">
        <v>34</v>
      </c>
      <c r="G56" s="33">
        <v>8</v>
      </c>
      <c r="H56" s="33" t="s">
        <v>145</v>
      </c>
      <c r="I56" s="34">
        <v>19.812</v>
      </c>
      <c r="J56" s="34">
        <v>1.3716000000000002</v>
      </c>
      <c r="K56" s="3">
        <v>90</v>
      </c>
      <c r="L56" s="52" t="s">
        <v>36</v>
      </c>
      <c r="M56" s="33"/>
      <c r="N56" s="33"/>
      <c r="O56" s="33"/>
      <c r="P56" s="33"/>
      <c r="Q56" s="33"/>
      <c r="R56" s="33" t="s">
        <v>37</v>
      </c>
      <c r="S56" s="33"/>
      <c r="T56" s="3"/>
      <c r="U56" s="3"/>
      <c r="V56" s="61">
        <v>51</v>
      </c>
    </row>
    <row r="57" spans="1:22" ht="12.75">
      <c r="A57" s="58">
        <v>49</v>
      </c>
      <c r="B57" s="3" t="s">
        <v>77</v>
      </c>
      <c r="C57" s="35">
        <v>9.677399999999999</v>
      </c>
      <c r="D57" s="3">
        <v>39</v>
      </c>
      <c r="E57" s="33" t="s">
        <v>145</v>
      </c>
      <c r="F57" s="33" t="s">
        <v>34</v>
      </c>
      <c r="G57" s="33">
        <v>8</v>
      </c>
      <c r="H57" s="33" t="s">
        <v>145</v>
      </c>
      <c r="I57" s="34">
        <v>29.5656</v>
      </c>
      <c r="J57" s="34">
        <v>1.3716000000000002</v>
      </c>
      <c r="K57" s="3">
        <v>90</v>
      </c>
      <c r="L57" s="52" t="s">
        <v>36</v>
      </c>
      <c r="M57" s="33"/>
      <c r="N57" s="33"/>
      <c r="O57" s="33"/>
      <c r="P57" s="33"/>
      <c r="Q57" s="33"/>
      <c r="R57" s="33" t="s">
        <v>37</v>
      </c>
      <c r="S57" s="33"/>
      <c r="T57" s="3"/>
      <c r="U57" s="3"/>
      <c r="V57" s="61">
        <v>51</v>
      </c>
    </row>
    <row r="58" spans="1:22" ht="12.75">
      <c r="A58" s="57">
        <v>50</v>
      </c>
      <c r="B58" s="3" t="s">
        <v>90</v>
      </c>
      <c r="C58" s="35">
        <v>5.4864</v>
      </c>
      <c r="D58" s="3">
        <v>8</v>
      </c>
      <c r="E58" s="33" t="s">
        <v>145</v>
      </c>
      <c r="F58" s="33" t="s">
        <v>34</v>
      </c>
      <c r="G58" s="33">
        <v>7</v>
      </c>
      <c r="H58" s="33" t="s">
        <v>145</v>
      </c>
      <c r="I58" s="34">
        <v>17.6784</v>
      </c>
      <c r="J58" s="34">
        <v>2.286</v>
      </c>
      <c r="K58" s="3">
        <v>90</v>
      </c>
      <c r="L58" s="52" t="s">
        <v>36</v>
      </c>
      <c r="M58" s="33"/>
      <c r="N58" s="33"/>
      <c r="O58" s="33"/>
      <c r="P58" s="33" t="s">
        <v>37</v>
      </c>
      <c r="Q58" s="33"/>
      <c r="R58" s="33"/>
      <c r="S58" s="33"/>
      <c r="T58" s="3"/>
      <c r="U58" s="3"/>
      <c r="V58" s="61">
        <v>82</v>
      </c>
    </row>
    <row r="59" spans="1:22" ht="12.75">
      <c r="A59" s="58">
        <v>51</v>
      </c>
      <c r="B59" s="3" t="s">
        <v>56</v>
      </c>
      <c r="C59" s="35">
        <v>8.1915</v>
      </c>
      <c r="D59" s="3">
        <v>35</v>
      </c>
      <c r="E59" s="33" t="s">
        <v>145</v>
      </c>
      <c r="F59" s="33" t="s">
        <v>34</v>
      </c>
      <c r="G59" s="33">
        <v>8</v>
      </c>
      <c r="H59" s="33" t="s">
        <v>145</v>
      </c>
      <c r="I59" s="34">
        <v>24.9936</v>
      </c>
      <c r="J59" s="34">
        <v>1.6764000000000001</v>
      </c>
      <c r="K59" s="3">
        <v>90</v>
      </c>
      <c r="L59" s="52" t="s">
        <v>36</v>
      </c>
      <c r="M59" s="33"/>
      <c r="N59" s="33"/>
      <c r="O59" s="33"/>
      <c r="P59" s="33" t="s">
        <v>37</v>
      </c>
      <c r="Q59" s="33"/>
      <c r="R59" s="33"/>
      <c r="S59" s="33"/>
      <c r="T59" s="3"/>
      <c r="U59" s="3"/>
      <c r="V59" s="61">
        <v>55</v>
      </c>
    </row>
    <row r="60" spans="1:22" ht="12.75">
      <c r="A60" s="57">
        <v>52</v>
      </c>
      <c r="B60" s="3" t="s">
        <v>122</v>
      </c>
      <c r="C60" s="35">
        <v>4.0767</v>
      </c>
      <c r="D60" s="3">
        <v>40</v>
      </c>
      <c r="E60" s="33" t="s">
        <v>145</v>
      </c>
      <c r="F60" s="33" t="s">
        <v>34</v>
      </c>
      <c r="G60" s="33">
        <v>9</v>
      </c>
      <c r="H60" s="33" t="s">
        <v>145</v>
      </c>
      <c r="I60" s="34">
        <v>30.48</v>
      </c>
      <c r="J60" s="34">
        <v>1.524</v>
      </c>
      <c r="K60" s="3">
        <v>90</v>
      </c>
      <c r="L60" s="52" t="s">
        <v>36</v>
      </c>
      <c r="M60" s="33"/>
      <c r="N60" s="33"/>
      <c r="O60" s="33"/>
      <c r="P60" s="33" t="s">
        <v>37</v>
      </c>
      <c r="Q60" s="33"/>
      <c r="R60" s="33"/>
      <c r="S60" s="33"/>
      <c r="T60" s="3"/>
      <c r="U60" s="3"/>
      <c r="V60" s="61">
        <v>50</v>
      </c>
    </row>
    <row r="61" spans="1:22" ht="12.75">
      <c r="A61" s="58">
        <v>53</v>
      </c>
      <c r="B61" s="3" t="s">
        <v>67</v>
      </c>
      <c r="C61" s="35">
        <v>7.1628</v>
      </c>
      <c r="D61" s="3">
        <v>47</v>
      </c>
      <c r="E61" s="33" t="s">
        <v>145</v>
      </c>
      <c r="F61" s="33" t="s">
        <v>34</v>
      </c>
      <c r="G61" s="33">
        <v>8</v>
      </c>
      <c r="H61" s="33" t="s">
        <v>145</v>
      </c>
      <c r="I61" s="34">
        <v>18.288</v>
      </c>
      <c r="J61" s="34">
        <v>1.423416</v>
      </c>
      <c r="K61" s="3">
        <v>90</v>
      </c>
      <c r="L61" s="52" t="s">
        <v>36</v>
      </c>
      <c r="M61" s="33"/>
      <c r="N61" s="33"/>
      <c r="O61" s="33"/>
      <c r="P61" s="33" t="s">
        <v>37</v>
      </c>
      <c r="Q61" s="33"/>
      <c r="R61" s="33"/>
      <c r="S61" s="33"/>
      <c r="T61" s="3"/>
      <c r="U61" s="3"/>
      <c r="V61" s="61">
        <v>43</v>
      </c>
    </row>
    <row r="62" spans="1:22" ht="12.75">
      <c r="A62" s="57">
        <v>54</v>
      </c>
      <c r="B62" s="3" t="s">
        <v>68</v>
      </c>
      <c r="C62" s="35">
        <v>7.1628</v>
      </c>
      <c r="D62" s="3">
        <v>47</v>
      </c>
      <c r="E62" s="33" t="s">
        <v>145</v>
      </c>
      <c r="F62" s="33" t="s">
        <v>34</v>
      </c>
      <c r="G62" s="33">
        <v>8</v>
      </c>
      <c r="H62" s="33" t="s">
        <v>145</v>
      </c>
      <c r="I62" s="34">
        <v>22.86</v>
      </c>
      <c r="J62" s="34">
        <v>1.423416</v>
      </c>
      <c r="K62" s="3">
        <v>90</v>
      </c>
      <c r="L62" s="52" t="s">
        <v>36</v>
      </c>
      <c r="M62" s="33"/>
      <c r="N62" s="33"/>
      <c r="O62" s="33"/>
      <c r="P62" s="33" t="s">
        <v>37</v>
      </c>
      <c r="Q62" s="33"/>
      <c r="R62" s="33"/>
      <c r="S62" s="33"/>
      <c r="T62" s="3"/>
      <c r="U62" s="3"/>
      <c r="V62" s="61">
        <v>43</v>
      </c>
    </row>
    <row r="63" spans="1:22" ht="12.75">
      <c r="A63" s="58">
        <v>55</v>
      </c>
      <c r="B63" s="3" t="s">
        <v>131</v>
      </c>
      <c r="C63" s="35">
        <v>3.2003999999999997</v>
      </c>
      <c r="D63" s="3">
        <v>69</v>
      </c>
      <c r="E63" s="33" t="s">
        <v>145</v>
      </c>
      <c r="F63" s="33" t="s">
        <v>34</v>
      </c>
      <c r="G63" s="33">
        <v>8</v>
      </c>
      <c r="H63" s="33" t="s">
        <v>145</v>
      </c>
      <c r="I63" s="34">
        <v>18.288</v>
      </c>
      <c r="J63" s="34">
        <v>1.8288000000000002</v>
      </c>
      <c r="K63" s="3">
        <v>90</v>
      </c>
      <c r="L63" s="52" t="s">
        <v>36</v>
      </c>
      <c r="M63" s="33"/>
      <c r="N63" s="33"/>
      <c r="O63" s="33"/>
      <c r="P63" s="33" t="s">
        <v>37</v>
      </c>
      <c r="Q63" s="33"/>
      <c r="R63" s="33"/>
      <c r="S63" s="33"/>
      <c r="T63" s="3"/>
      <c r="U63" s="3"/>
      <c r="V63" s="61">
        <v>21</v>
      </c>
    </row>
    <row r="64" spans="1:22" ht="12.75">
      <c r="A64" s="57">
        <v>56</v>
      </c>
      <c r="B64" s="3" t="s">
        <v>132</v>
      </c>
      <c r="C64" s="35">
        <v>3.2003999999999997</v>
      </c>
      <c r="D64" s="3">
        <v>69</v>
      </c>
      <c r="E64" s="33" t="s">
        <v>145</v>
      </c>
      <c r="F64" s="33" t="s">
        <v>34</v>
      </c>
      <c r="G64" s="33">
        <v>8</v>
      </c>
      <c r="H64" s="33" t="s">
        <v>145</v>
      </c>
      <c r="I64" s="34">
        <v>13.716000000000001</v>
      </c>
      <c r="J64" s="34">
        <v>1.6764000000000001</v>
      </c>
      <c r="K64" s="3">
        <v>90</v>
      </c>
      <c r="L64" s="52" t="s">
        <v>36</v>
      </c>
      <c r="M64" s="33"/>
      <c r="N64" s="33"/>
      <c r="O64" s="33"/>
      <c r="P64" s="33" t="s">
        <v>37</v>
      </c>
      <c r="Q64" s="33"/>
      <c r="R64" s="33"/>
      <c r="S64" s="33"/>
      <c r="T64" s="3"/>
      <c r="U64" s="3"/>
      <c r="V64" s="61">
        <v>21</v>
      </c>
    </row>
    <row r="65" spans="1:22" ht="12.75">
      <c r="A65" s="58">
        <v>57</v>
      </c>
      <c r="B65" s="3" t="s">
        <v>133</v>
      </c>
      <c r="C65" s="35">
        <v>3.2003999999999997</v>
      </c>
      <c r="D65" s="3">
        <v>69</v>
      </c>
      <c r="E65" s="33" t="s">
        <v>145</v>
      </c>
      <c r="F65" s="33" t="s">
        <v>34</v>
      </c>
      <c r="G65" s="33">
        <v>8</v>
      </c>
      <c r="H65" s="33" t="s">
        <v>145</v>
      </c>
      <c r="I65" s="34">
        <v>8.5344</v>
      </c>
      <c r="J65" s="34">
        <v>1.0668</v>
      </c>
      <c r="K65" s="3">
        <v>90</v>
      </c>
      <c r="L65" s="52" t="s">
        <v>36</v>
      </c>
      <c r="M65" s="33"/>
      <c r="N65" s="33"/>
      <c r="O65" s="33"/>
      <c r="P65" s="33" t="s">
        <v>37</v>
      </c>
      <c r="Q65" s="33"/>
      <c r="R65" s="33"/>
      <c r="S65" s="33"/>
      <c r="T65" s="3"/>
      <c r="U65" s="3"/>
      <c r="V65" s="61">
        <v>21</v>
      </c>
    </row>
    <row r="66" spans="1:22" ht="12.75">
      <c r="A66" s="57">
        <v>58</v>
      </c>
      <c r="B66" s="3" t="s">
        <v>60</v>
      </c>
      <c r="C66" s="35">
        <v>28.956</v>
      </c>
      <c r="D66" s="3">
        <v>2</v>
      </c>
      <c r="E66" s="33" t="s">
        <v>343</v>
      </c>
      <c r="F66" s="33" t="s">
        <v>34</v>
      </c>
      <c r="G66" s="33">
        <v>7</v>
      </c>
      <c r="H66" s="33" t="s">
        <v>47</v>
      </c>
      <c r="I66" s="34">
        <v>18.288</v>
      </c>
      <c r="J66" s="34">
        <v>1.2192</v>
      </c>
      <c r="K66" s="3">
        <v>90</v>
      </c>
      <c r="L66" s="40" t="s">
        <v>36</v>
      </c>
      <c r="M66" s="33"/>
      <c r="N66" s="33" t="s">
        <v>37</v>
      </c>
      <c r="O66" s="33"/>
      <c r="P66" s="33"/>
      <c r="Q66" s="33"/>
      <c r="R66" s="33"/>
      <c r="S66" s="33"/>
      <c r="T66" s="3"/>
      <c r="U66" s="3"/>
      <c r="V66" s="61">
        <v>88</v>
      </c>
    </row>
    <row r="67" spans="1:22" ht="12.75">
      <c r="A67" s="58">
        <v>59</v>
      </c>
      <c r="B67" s="3" t="s">
        <v>80</v>
      </c>
      <c r="C67" s="35">
        <v>10.210799999999999</v>
      </c>
      <c r="D67" s="3">
        <v>11</v>
      </c>
      <c r="E67" s="33" t="s">
        <v>145</v>
      </c>
      <c r="F67" s="33" t="s">
        <v>41</v>
      </c>
      <c r="G67" s="33">
        <v>8</v>
      </c>
      <c r="H67" s="33" t="s">
        <v>35</v>
      </c>
      <c r="I67" s="34">
        <v>19.812</v>
      </c>
      <c r="J67" s="34" t="s">
        <v>35</v>
      </c>
      <c r="K67" s="3">
        <v>90</v>
      </c>
      <c r="L67" s="52" t="s">
        <v>36</v>
      </c>
      <c r="M67" s="33"/>
      <c r="N67" s="33" t="s">
        <v>37</v>
      </c>
      <c r="O67" s="33"/>
      <c r="P67" s="33"/>
      <c r="Q67" s="33"/>
      <c r="R67" s="33"/>
      <c r="S67" s="33"/>
      <c r="T67" s="3"/>
      <c r="U67" s="3"/>
      <c r="V67" s="61">
        <v>79</v>
      </c>
    </row>
    <row r="68" spans="1:22" ht="12.75">
      <c r="A68" s="57">
        <v>60</v>
      </c>
      <c r="B68" s="3" t="s">
        <v>109</v>
      </c>
      <c r="C68" s="35">
        <v>11.811</v>
      </c>
      <c r="D68" s="3">
        <v>49</v>
      </c>
      <c r="E68" s="33" t="s">
        <v>145</v>
      </c>
      <c r="F68" s="33" t="s">
        <v>34</v>
      </c>
      <c r="G68" s="33">
        <v>8</v>
      </c>
      <c r="H68" s="33" t="s">
        <v>35</v>
      </c>
      <c r="I68" s="34">
        <v>30.48</v>
      </c>
      <c r="J68" s="34">
        <v>1.6764000000000001</v>
      </c>
      <c r="K68" s="3">
        <v>90</v>
      </c>
      <c r="L68" s="52" t="s">
        <v>36</v>
      </c>
      <c r="M68" s="33"/>
      <c r="N68" s="33" t="s">
        <v>37</v>
      </c>
      <c r="O68" s="33"/>
      <c r="P68" s="33"/>
      <c r="Q68" s="33"/>
      <c r="R68" s="33"/>
      <c r="S68" s="33"/>
      <c r="T68" s="3"/>
      <c r="U68" s="3"/>
      <c r="V68" s="61">
        <v>41</v>
      </c>
    </row>
    <row r="69" spans="1:22" ht="12.75">
      <c r="A69" s="58">
        <v>61</v>
      </c>
      <c r="B69" s="3" t="s">
        <v>110</v>
      </c>
      <c r="C69" s="35">
        <v>11.811</v>
      </c>
      <c r="D69" s="3">
        <v>49</v>
      </c>
      <c r="E69" s="33" t="s">
        <v>145</v>
      </c>
      <c r="F69" s="33" t="s">
        <v>34</v>
      </c>
      <c r="G69" s="33">
        <v>8</v>
      </c>
      <c r="H69" s="33" t="s">
        <v>35</v>
      </c>
      <c r="I69" s="34">
        <v>3.048</v>
      </c>
      <c r="J69" s="34">
        <v>1.524</v>
      </c>
      <c r="K69" s="3">
        <v>90</v>
      </c>
      <c r="L69" s="52" t="s">
        <v>36</v>
      </c>
      <c r="M69" s="33"/>
      <c r="N69" s="33" t="s">
        <v>37</v>
      </c>
      <c r="O69" s="33"/>
      <c r="P69" s="33"/>
      <c r="Q69" s="33"/>
      <c r="R69" s="33"/>
      <c r="S69" s="33"/>
      <c r="T69" s="3"/>
      <c r="U69" s="3"/>
      <c r="V69" s="61">
        <v>41</v>
      </c>
    </row>
    <row r="70" spans="1:22" ht="12.75">
      <c r="A70" s="57">
        <v>62</v>
      </c>
      <c r="B70" s="3" t="s">
        <v>115</v>
      </c>
      <c r="C70" s="35">
        <v>2.667</v>
      </c>
      <c r="D70" s="3">
        <v>83</v>
      </c>
      <c r="E70" s="33" t="s">
        <v>145</v>
      </c>
      <c r="F70" s="33" t="s">
        <v>34</v>
      </c>
      <c r="G70" s="33">
        <v>8</v>
      </c>
      <c r="H70" s="33" t="s">
        <v>145</v>
      </c>
      <c r="I70" s="34">
        <v>18.288</v>
      </c>
      <c r="J70" s="34">
        <v>1.524</v>
      </c>
      <c r="K70" s="3">
        <v>90</v>
      </c>
      <c r="L70" s="52" t="s">
        <v>36</v>
      </c>
      <c r="M70" s="33"/>
      <c r="N70" s="33" t="s">
        <v>37</v>
      </c>
      <c r="O70" s="33"/>
      <c r="P70" s="33"/>
      <c r="Q70" s="33"/>
      <c r="R70" s="33"/>
      <c r="S70" s="33"/>
      <c r="T70" s="3"/>
      <c r="U70" s="3"/>
      <c r="V70" s="61">
        <v>7</v>
      </c>
    </row>
    <row r="71" spans="1:22" ht="12.75">
      <c r="A71" s="58">
        <v>63</v>
      </c>
      <c r="B71" s="3" t="s">
        <v>78</v>
      </c>
      <c r="C71" s="35">
        <v>6.248399999999999</v>
      </c>
      <c r="D71" s="3">
        <v>6</v>
      </c>
      <c r="E71" s="33" t="s">
        <v>145</v>
      </c>
      <c r="F71" s="33" t="s">
        <v>34</v>
      </c>
      <c r="G71" s="33">
        <v>8</v>
      </c>
      <c r="H71" s="33" t="s">
        <v>145</v>
      </c>
      <c r="I71" s="34">
        <v>18.288</v>
      </c>
      <c r="J71" s="34">
        <v>1.6764000000000001</v>
      </c>
      <c r="K71" s="3">
        <v>90</v>
      </c>
      <c r="L71" s="52" t="s">
        <v>36</v>
      </c>
      <c r="M71" s="33"/>
      <c r="N71" s="33"/>
      <c r="O71" s="33"/>
      <c r="P71" s="33"/>
      <c r="Q71" s="33"/>
      <c r="R71" s="33"/>
      <c r="S71" s="33" t="s">
        <v>37</v>
      </c>
      <c r="T71" s="3"/>
      <c r="U71" s="3"/>
      <c r="V71" s="61">
        <v>84</v>
      </c>
    </row>
    <row r="72" spans="1:22" ht="12.75">
      <c r="A72" s="57">
        <v>64</v>
      </c>
      <c r="B72" s="3" t="s">
        <v>139</v>
      </c>
      <c r="C72" s="35">
        <v>26.517599999999998</v>
      </c>
      <c r="D72" s="3">
        <v>9</v>
      </c>
      <c r="E72" s="33" t="s">
        <v>343</v>
      </c>
      <c r="F72" s="33" t="s">
        <v>34</v>
      </c>
      <c r="G72" s="33">
        <v>7</v>
      </c>
      <c r="H72" s="33" t="s">
        <v>47</v>
      </c>
      <c r="I72" s="34">
        <v>19.2024</v>
      </c>
      <c r="J72" s="34">
        <v>1.6764000000000001</v>
      </c>
      <c r="K72" s="3">
        <v>90</v>
      </c>
      <c r="L72" s="40" t="s">
        <v>36</v>
      </c>
      <c r="M72" s="33"/>
      <c r="N72" s="33"/>
      <c r="O72" s="33" t="s">
        <v>37</v>
      </c>
      <c r="P72" s="33"/>
      <c r="Q72" s="33"/>
      <c r="R72" s="33"/>
      <c r="S72" s="33"/>
      <c r="T72" s="3"/>
      <c r="U72" s="3"/>
      <c r="V72" s="61">
        <v>81</v>
      </c>
    </row>
    <row r="73" spans="1:22" ht="12.75">
      <c r="A73" s="58">
        <v>65</v>
      </c>
      <c r="B73" s="3" t="s">
        <v>103</v>
      </c>
      <c r="C73" s="35">
        <v>10.9728</v>
      </c>
      <c r="D73" s="3">
        <v>18</v>
      </c>
      <c r="E73" s="33" t="s">
        <v>145</v>
      </c>
      <c r="F73" s="33" t="s">
        <v>41</v>
      </c>
      <c r="G73" s="33">
        <v>8</v>
      </c>
      <c r="H73" s="33" t="s">
        <v>145</v>
      </c>
      <c r="I73" s="34">
        <v>22.86</v>
      </c>
      <c r="J73" s="34">
        <v>0.3048</v>
      </c>
      <c r="K73" s="3">
        <v>90</v>
      </c>
      <c r="L73" s="52" t="s">
        <v>36</v>
      </c>
      <c r="M73" s="33"/>
      <c r="N73" s="33"/>
      <c r="O73" s="33" t="s">
        <v>37</v>
      </c>
      <c r="P73" s="33"/>
      <c r="Q73" s="33"/>
      <c r="R73" s="33"/>
      <c r="S73" s="33"/>
      <c r="T73" s="3"/>
      <c r="U73" s="3"/>
      <c r="V73" s="61">
        <v>72</v>
      </c>
    </row>
    <row r="74" spans="1:22" ht="12.75">
      <c r="A74" s="57">
        <v>66</v>
      </c>
      <c r="B74" s="3" t="s">
        <v>49</v>
      </c>
      <c r="C74" s="35">
        <v>3.3528</v>
      </c>
      <c r="D74" s="3">
        <v>32</v>
      </c>
      <c r="E74" s="33" t="s">
        <v>145</v>
      </c>
      <c r="F74" s="33" t="s">
        <v>34</v>
      </c>
      <c r="G74" s="33">
        <v>8</v>
      </c>
      <c r="H74" s="33" t="s">
        <v>35</v>
      </c>
      <c r="I74" s="34">
        <v>17.3736</v>
      </c>
      <c r="J74" s="34">
        <v>0</v>
      </c>
      <c r="K74" s="3">
        <v>90</v>
      </c>
      <c r="L74" s="52" t="s">
        <v>36</v>
      </c>
      <c r="M74" s="33"/>
      <c r="N74" s="33"/>
      <c r="O74" s="33"/>
      <c r="P74" s="33"/>
      <c r="Q74" s="33"/>
      <c r="R74" s="33"/>
      <c r="S74" s="33" t="s">
        <v>37</v>
      </c>
      <c r="T74" s="3">
        <v>0</v>
      </c>
      <c r="U74" s="3"/>
      <c r="V74" s="61">
        <v>58</v>
      </c>
    </row>
    <row r="75" spans="1:22" ht="12.75">
      <c r="A75" s="58">
        <v>67</v>
      </c>
      <c r="B75" s="3" t="s">
        <v>55</v>
      </c>
      <c r="C75" s="35">
        <v>8.1915</v>
      </c>
      <c r="D75" s="3">
        <v>35</v>
      </c>
      <c r="E75" s="33" t="s">
        <v>145</v>
      </c>
      <c r="F75" s="33" t="s">
        <v>34</v>
      </c>
      <c r="G75" s="33">
        <v>8</v>
      </c>
      <c r="H75" s="33" t="s">
        <v>145</v>
      </c>
      <c r="I75" s="34">
        <v>10.668000000000001</v>
      </c>
      <c r="J75" s="34">
        <v>1.6764000000000001</v>
      </c>
      <c r="K75" s="3">
        <v>80</v>
      </c>
      <c r="L75" s="52" t="s">
        <v>36</v>
      </c>
      <c r="M75" s="33"/>
      <c r="N75" s="33"/>
      <c r="O75" s="33"/>
      <c r="P75" s="33"/>
      <c r="Q75" s="33"/>
      <c r="R75" s="33"/>
      <c r="S75" s="33" t="s">
        <v>37</v>
      </c>
      <c r="T75" s="3">
        <v>180</v>
      </c>
      <c r="U75" s="3"/>
      <c r="V75" s="61">
        <v>45</v>
      </c>
    </row>
    <row r="76" spans="1:22" ht="12.75">
      <c r="A76" s="57">
        <v>68</v>
      </c>
      <c r="B76" s="3" t="s">
        <v>102</v>
      </c>
      <c r="C76" s="35">
        <v>16.5735</v>
      </c>
      <c r="D76" s="3">
        <v>39</v>
      </c>
      <c r="E76" s="33" t="s">
        <v>145</v>
      </c>
      <c r="F76" s="33" t="s">
        <v>34</v>
      </c>
      <c r="G76" s="33">
        <v>7</v>
      </c>
      <c r="H76" s="33" t="s">
        <v>145</v>
      </c>
      <c r="I76" s="34">
        <v>14.020800000000001</v>
      </c>
      <c r="J76" s="34">
        <v>1.8288000000000002</v>
      </c>
      <c r="K76" s="3">
        <v>90</v>
      </c>
      <c r="L76" s="52" t="s">
        <v>36</v>
      </c>
      <c r="M76" s="33"/>
      <c r="N76" s="33"/>
      <c r="O76" s="33"/>
      <c r="P76" s="33"/>
      <c r="Q76" s="33"/>
      <c r="R76" s="33"/>
      <c r="S76" s="33" t="s">
        <v>37</v>
      </c>
      <c r="T76" s="3"/>
      <c r="U76" s="3"/>
      <c r="V76" s="61">
        <v>51</v>
      </c>
    </row>
    <row r="77" spans="1:22" ht="12.75">
      <c r="A77" s="58">
        <v>69</v>
      </c>
      <c r="B77" s="3" t="s">
        <v>89</v>
      </c>
      <c r="C77" s="35">
        <v>5.6388</v>
      </c>
      <c r="D77" s="3">
        <v>56</v>
      </c>
      <c r="E77" s="33" t="s">
        <v>145</v>
      </c>
      <c r="F77" s="33" t="s">
        <v>34</v>
      </c>
      <c r="G77" s="33">
        <v>8</v>
      </c>
      <c r="H77" s="33" t="s">
        <v>145</v>
      </c>
      <c r="I77" s="34">
        <v>21.336000000000002</v>
      </c>
      <c r="J77" s="34">
        <v>1.524</v>
      </c>
      <c r="K77" s="3">
        <v>90</v>
      </c>
      <c r="L77" s="52" t="s">
        <v>36</v>
      </c>
      <c r="M77" s="33"/>
      <c r="N77" s="33"/>
      <c r="O77" s="33"/>
      <c r="P77" s="33"/>
      <c r="Q77" s="33"/>
      <c r="R77" s="33"/>
      <c r="S77" s="33" t="s">
        <v>37</v>
      </c>
      <c r="T77" s="3"/>
      <c r="U77" s="3"/>
      <c r="V77" s="61">
        <v>34</v>
      </c>
    </row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  <row r="531" ht="12.75" hidden="1"/>
    <row r="532" ht="12.75" hidden="1"/>
    <row r="533" ht="12.75" hidden="1"/>
    <row r="534" ht="12.75" hidden="1"/>
    <row r="535" ht="12.75" hidden="1"/>
    <row r="536" ht="12.75" hidden="1"/>
    <row r="537" ht="12.75" hidden="1"/>
    <row r="538" ht="12.75" hidden="1"/>
    <row r="539" ht="12.75" hidden="1"/>
    <row r="540" ht="12.75" hidden="1"/>
    <row r="541" ht="12.75" hidden="1"/>
    <row r="542" ht="12.75" hidden="1"/>
    <row r="543" ht="12.75" hidden="1"/>
    <row r="544" ht="12.75" hidden="1"/>
    <row r="545" ht="12.75" hidden="1"/>
    <row r="546" ht="12.75" hidden="1"/>
    <row r="547" ht="12.75" hidden="1"/>
    <row r="548" ht="12.75" hidden="1"/>
    <row r="549" ht="12.75" hidden="1"/>
    <row r="550" ht="12.75" hidden="1"/>
    <row r="551" ht="12.75" hidden="1"/>
    <row r="552" ht="12.75" hidden="1"/>
    <row r="553" ht="12.75" hidden="1"/>
    <row r="554" ht="12.75" hidden="1"/>
    <row r="555" ht="12.75" hidden="1"/>
    <row r="556" ht="12.75" hidden="1"/>
    <row r="557" ht="12.75" hidden="1"/>
    <row r="558" ht="12.75" hidden="1"/>
    <row r="559" ht="12.75" hidden="1"/>
    <row r="560" ht="12.75" hidden="1"/>
    <row r="561" ht="12.75" hidden="1"/>
    <row r="562" ht="12.75" hidden="1"/>
    <row r="563" ht="12.75" hidden="1"/>
    <row r="564" ht="12.75" hidden="1"/>
    <row r="565" ht="12.75" hidden="1"/>
    <row r="566" ht="12.75" hidden="1"/>
    <row r="567" ht="12.75" hidden="1"/>
    <row r="568" ht="12.75" hidden="1"/>
    <row r="569" ht="12.75" hidden="1"/>
    <row r="570" ht="12.75" hidden="1"/>
    <row r="571" ht="12.75" hidden="1"/>
    <row r="572" ht="12.75" hidden="1"/>
    <row r="573" ht="12.75" hidden="1"/>
    <row r="574" ht="12.75" hidden="1"/>
    <row r="575" ht="12.75" hidden="1"/>
    <row r="576" ht="12.75" hidden="1"/>
    <row r="577" ht="12.75" hidden="1"/>
    <row r="578" ht="12.75" hidden="1"/>
    <row r="579" ht="12.75" hidden="1"/>
    <row r="580" ht="12.75" hidden="1"/>
    <row r="581" ht="12.75" hidden="1"/>
    <row r="582" ht="12.75" hidden="1"/>
    <row r="583" ht="12.75" hidden="1"/>
    <row r="584" ht="12.75" hidden="1"/>
    <row r="585" ht="12.75" hidden="1"/>
    <row r="586" ht="12.75" hidden="1"/>
    <row r="587" ht="12.75" hidden="1"/>
    <row r="588" ht="12.75" hidden="1"/>
    <row r="589" ht="12.75" hidden="1"/>
    <row r="590" ht="12.75" hidden="1"/>
    <row r="591" ht="12.75" hidden="1"/>
    <row r="592" ht="12.75" hidden="1"/>
    <row r="593" ht="12.75" hidden="1"/>
    <row r="594" ht="12.75" hidden="1"/>
    <row r="595" ht="12.75" hidden="1"/>
    <row r="596" ht="12.75" hidden="1"/>
    <row r="597" ht="12.75" hidden="1"/>
    <row r="598" ht="12.75" hidden="1"/>
    <row r="599" ht="12.75" hidden="1"/>
    <row r="600" ht="12.75" hidden="1"/>
    <row r="601" ht="12.75" hidden="1"/>
    <row r="602" ht="12.75" hidden="1"/>
    <row r="603" ht="12.75" hidden="1"/>
    <row r="604" ht="12.75" hidden="1"/>
    <row r="605" ht="12.75" hidden="1"/>
    <row r="606" ht="12.75" hidden="1"/>
    <row r="607" ht="12.75" hidden="1"/>
    <row r="608" ht="12.75" hidden="1"/>
    <row r="609" ht="12.75" hidden="1"/>
    <row r="610" ht="12.75" hidden="1"/>
    <row r="611" ht="12.75" hidden="1"/>
    <row r="612" ht="12.75" hidden="1"/>
    <row r="613" ht="12.75" hidden="1"/>
    <row r="614" ht="12.75" hidden="1"/>
    <row r="615" ht="12.75" hidden="1"/>
    <row r="616" ht="12.75" hidden="1"/>
    <row r="617" ht="12.75" hidden="1"/>
    <row r="618" ht="12.75" hidden="1"/>
    <row r="619" ht="12.75" hidden="1"/>
    <row r="620" ht="12.75" hidden="1"/>
    <row r="621" ht="12.75" hidden="1"/>
    <row r="622" ht="12.75" hidden="1"/>
    <row r="623" ht="12.75" hidden="1"/>
    <row r="624" ht="12.75" hidden="1"/>
  </sheetData>
  <sheetProtection/>
  <printOptions gridLines="1" horizontalCentered="1" verticalCentered="1"/>
  <pageMargins left="0.7" right="0.75" top="1.01" bottom="1" header="0.8" footer="0"/>
  <pageSetup horizontalDpi="300" verticalDpi="300" orientation="portrait" pageOrder="overThenDown" r:id="rId3"/>
  <headerFooter alignWithMargins="0">
    <oddHeader>&amp;LTable 1.  Masonry fences examined after the Northridge earthquake.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V47"/>
  <sheetViews>
    <sheetView zoomScalePageLayoutView="0" workbookViewId="0" topLeftCell="A7">
      <selection activeCell="A1" sqref="A1"/>
      <selection activeCell="A1" sqref="A1"/>
    </sheetView>
  </sheetViews>
  <sheetFormatPr defaultColWidth="9.140625" defaultRowHeight="12.75"/>
  <cols>
    <col min="1" max="1" width="5.8515625" style="4" customWidth="1"/>
    <col min="2" max="2" width="7.140625" style="8" customWidth="1"/>
    <col min="3" max="3" width="6.7109375" style="7" customWidth="1"/>
    <col min="4" max="4" width="5.8515625" style="7" customWidth="1"/>
    <col min="5" max="5" width="2.7109375" style="1" customWidth="1"/>
    <col min="6" max="6" width="2.421875" style="1" customWidth="1"/>
    <col min="7" max="7" width="4.28125" style="1" customWidth="1"/>
    <col min="8" max="8" width="2.7109375" style="1" customWidth="1"/>
    <col min="9" max="9" width="6.57421875" style="2" customWidth="1"/>
    <col min="10" max="10" width="4.8515625" style="2" customWidth="1"/>
    <col min="11" max="11" width="4.57421875" style="1" customWidth="1"/>
    <col min="12" max="12" width="3.28125" style="54" customWidth="1"/>
    <col min="13" max="17" width="2.140625" style="1" customWidth="1"/>
    <col min="18" max="18" width="2.421875" style="1" customWidth="1"/>
    <col min="19" max="19" width="2.140625" style="1" customWidth="1"/>
    <col min="20" max="20" width="5.140625" style="7" customWidth="1"/>
    <col min="21" max="21" width="5.57421875" style="7" customWidth="1"/>
  </cols>
  <sheetData>
    <row r="1" spans="2:21" ht="13.5" hidden="1" thickBot="1">
      <c r="B1" s="8" t="s">
        <v>342</v>
      </c>
      <c r="C1" s="23"/>
      <c r="D1" s="23"/>
      <c r="E1" s="24"/>
      <c r="F1" s="24" t="s">
        <v>41</v>
      </c>
      <c r="G1" s="24"/>
      <c r="H1" s="24"/>
      <c r="I1" s="55"/>
      <c r="J1" s="61">
        <v>58</v>
      </c>
      <c r="K1"/>
      <c r="L1" s="50"/>
      <c r="M1" s="24"/>
      <c r="N1" s="24"/>
      <c r="O1" s="24"/>
      <c r="P1" s="24"/>
      <c r="Q1" s="24"/>
      <c r="R1" s="24"/>
      <c r="S1" s="24"/>
      <c r="T1" s="23"/>
      <c r="U1" s="38"/>
    </row>
    <row r="2" spans="3:21" ht="13.5" hidden="1" thickBot="1">
      <c r="C2" s="6"/>
      <c r="D2" s="6"/>
      <c r="E2" s="4"/>
      <c r="F2" s="4" t="s">
        <v>41</v>
      </c>
      <c r="G2" s="4"/>
      <c r="H2" s="4"/>
      <c r="I2" s="9"/>
      <c r="J2" s="5"/>
      <c r="K2" s="4"/>
      <c r="L2" s="51"/>
      <c r="M2" s="4"/>
      <c r="N2" s="4"/>
      <c r="O2" s="4"/>
      <c r="P2" s="4"/>
      <c r="Q2" s="4"/>
      <c r="R2" s="4"/>
      <c r="S2" s="4"/>
      <c r="T2" s="6"/>
      <c r="U2" s="39"/>
    </row>
    <row r="3" spans="3:21" ht="13.5" hidden="1" thickBot="1">
      <c r="C3" s="6"/>
      <c r="D3" s="6"/>
      <c r="E3" s="4"/>
      <c r="F3" s="4" t="s">
        <v>41</v>
      </c>
      <c r="G3" s="4"/>
      <c r="H3" s="4"/>
      <c r="I3" s="9"/>
      <c r="J3" s="5"/>
      <c r="K3" s="4"/>
      <c r="L3" s="51"/>
      <c r="M3" s="4"/>
      <c r="N3" s="4"/>
      <c r="O3" s="4"/>
      <c r="P3" s="4"/>
      <c r="Q3" s="4"/>
      <c r="R3" s="4"/>
      <c r="S3" s="4"/>
      <c r="T3" s="6"/>
      <c r="U3" s="39"/>
    </row>
    <row r="4" spans="3:21" ht="13.5" hidden="1" thickBot="1">
      <c r="C4" s="6"/>
      <c r="D4" s="6"/>
      <c r="E4" s="4"/>
      <c r="F4" s="4" t="s">
        <v>41</v>
      </c>
      <c r="G4" s="4"/>
      <c r="H4" s="4"/>
      <c r="I4" s="9"/>
      <c r="J4" s="5"/>
      <c r="K4" s="4"/>
      <c r="L4" s="51"/>
      <c r="M4" s="4"/>
      <c r="N4" s="4"/>
      <c r="O4" s="4"/>
      <c r="P4" s="4"/>
      <c r="Q4" s="4"/>
      <c r="R4" s="4"/>
      <c r="S4" s="4"/>
      <c r="T4" s="6"/>
      <c r="U4" s="39"/>
    </row>
    <row r="5" spans="3:21" ht="13.5" hidden="1" thickBot="1">
      <c r="C5" s="6"/>
      <c r="D5" s="6"/>
      <c r="E5" s="4"/>
      <c r="F5" s="4" t="s">
        <v>41</v>
      </c>
      <c r="G5" s="4"/>
      <c r="H5" s="4"/>
      <c r="I5" s="9"/>
      <c r="J5" s="5"/>
      <c r="K5" s="4"/>
      <c r="L5" s="51"/>
      <c r="M5" s="4"/>
      <c r="N5" s="4"/>
      <c r="O5" s="4"/>
      <c r="P5" s="4"/>
      <c r="Q5" s="4"/>
      <c r="R5" s="4"/>
      <c r="S5" s="4"/>
      <c r="T5" s="6"/>
      <c r="U5" s="39"/>
    </row>
    <row r="6" spans="3:21" ht="13.5" hidden="1" thickBot="1">
      <c r="C6" s="6"/>
      <c r="D6" s="6"/>
      <c r="E6" s="4"/>
      <c r="F6" s="4" t="s">
        <v>41</v>
      </c>
      <c r="G6" s="4"/>
      <c r="H6" s="4"/>
      <c r="I6" s="9"/>
      <c r="J6" s="5"/>
      <c r="K6" s="4"/>
      <c r="L6" s="51"/>
      <c r="M6" s="4"/>
      <c r="N6" s="4"/>
      <c r="O6" s="4"/>
      <c r="P6" s="4"/>
      <c r="Q6" s="4"/>
      <c r="R6" s="4"/>
      <c r="S6" s="4"/>
      <c r="T6" s="6"/>
      <c r="U6" s="39"/>
    </row>
    <row r="7" spans="1:21" s="45" customFormat="1" ht="13.5" thickBot="1">
      <c r="A7" s="42"/>
      <c r="B7" s="10"/>
      <c r="C7" s="18" t="s">
        <v>0</v>
      </c>
      <c r="D7" s="19"/>
      <c r="E7" s="19"/>
      <c r="F7" s="19"/>
      <c r="G7" s="19"/>
      <c r="H7" s="19"/>
      <c r="I7" s="20"/>
      <c r="J7" s="20"/>
      <c r="K7" s="19"/>
      <c r="L7" s="19"/>
      <c r="M7" s="18" t="s">
        <v>1</v>
      </c>
      <c r="N7" s="19"/>
      <c r="O7" s="19"/>
      <c r="P7" s="19"/>
      <c r="Q7" s="19"/>
      <c r="R7" s="19"/>
      <c r="S7" s="19"/>
      <c r="T7" s="19"/>
      <c r="U7" s="21"/>
    </row>
    <row r="8" spans="1:21" s="46" customFormat="1" ht="141" customHeight="1" thickBot="1">
      <c r="A8" s="49" t="s">
        <v>2</v>
      </c>
      <c r="B8" s="11" t="s">
        <v>3</v>
      </c>
      <c r="C8" s="14" t="s">
        <v>4</v>
      </c>
      <c r="D8" s="15" t="s">
        <v>5</v>
      </c>
      <c r="E8" s="15" t="s">
        <v>346</v>
      </c>
      <c r="F8" s="15" t="s">
        <v>347</v>
      </c>
      <c r="G8" s="15" t="s">
        <v>7</v>
      </c>
      <c r="H8" s="15" t="s">
        <v>8</v>
      </c>
      <c r="I8" s="16" t="s">
        <v>9</v>
      </c>
      <c r="J8" s="16" t="s">
        <v>10</v>
      </c>
      <c r="K8" s="15" t="s">
        <v>11</v>
      </c>
      <c r="L8" s="44" t="s">
        <v>12</v>
      </c>
      <c r="M8" s="14" t="s">
        <v>348</v>
      </c>
      <c r="N8" s="15" t="s">
        <v>13</v>
      </c>
      <c r="O8" s="15" t="s">
        <v>14</v>
      </c>
      <c r="P8" s="15" t="s">
        <v>15</v>
      </c>
      <c r="Q8" s="15" t="s">
        <v>16</v>
      </c>
      <c r="R8" s="15" t="s">
        <v>17</v>
      </c>
      <c r="S8" s="15" t="s">
        <v>18</v>
      </c>
      <c r="T8" s="15" t="s">
        <v>19</v>
      </c>
      <c r="U8" s="17" t="s">
        <v>20</v>
      </c>
    </row>
    <row r="9" spans="1:22" ht="12.75">
      <c r="A9" s="57">
        <v>1</v>
      </c>
      <c r="B9" s="3" t="s">
        <v>250</v>
      </c>
      <c r="C9" s="35">
        <v>3.5433</v>
      </c>
      <c r="D9" s="3">
        <v>109</v>
      </c>
      <c r="E9" s="33" t="s">
        <v>145</v>
      </c>
      <c r="F9" s="33" t="s">
        <v>34</v>
      </c>
      <c r="G9" s="33">
        <v>8</v>
      </c>
      <c r="H9" s="33" t="s">
        <v>145</v>
      </c>
      <c r="I9" s="34">
        <v>11.5824</v>
      </c>
      <c r="J9" s="34">
        <v>1.9812</v>
      </c>
      <c r="K9" s="3">
        <v>0</v>
      </c>
      <c r="L9" s="52" t="s">
        <v>145</v>
      </c>
      <c r="M9" s="33"/>
      <c r="N9" s="33"/>
      <c r="O9" s="33"/>
      <c r="P9" s="33"/>
      <c r="Q9" s="33" t="s">
        <v>37</v>
      </c>
      <c r="R9" s="33"/>
      <c r="S9" s="33"/>
      <c r="T9" s="3"/>
      <c r="U9" s="3">
        <v>270</v>
      </c>
      <c r="V9" s="61">
        <v>109</v>
      </c>
    </row>
    <row r="10" spans="1:22" ht="12.75">
      <c r="A10" s="58">
        <v>2</v>
      </c>
      <c r="B10" s="3" t="s">
        <v>215</v>
      </c>
      <c r="C10" s="35">
        <v>23.5077</v>
      </c>
      <c r="D10" s="3">
        <v>143</v>
      </c>
      <c r="E10" s="33" t="s">
        <v>343</v>
      </c>
      <c r="F10" s="33" t="s">
        <v>34</v>
      </c>
      <c r="G10" s="33">
        <v>7</v>
      </c>
      <c r="H10" s="33" t="s">
        <v>35</v>
      </c>
      <c r="I10" s="34">
        <v>9.144</v>
      </c>
      <c r="J10" s="34">
        <v>1.8288000000000002</v>
      </c>
      <c r="K10" s="3">
        <v>0</v>
      </c>
      <c r="L10" s="52" t="s">
        <v>145</v>
      </c>
      <c r="M10" s="33"/>
      <c r="N10" s="33"/>
      <c r="O10" s="33"/>
      <c r="P10" s="33"/>
      <c r="Q10" s="33" t="s">
        <v>37</v>
      </c>
      <c r="R10" s="33"/>
      <c r="S10" s="33"/>
      <c r="T10" s="3"/>
      <c r="U10" s="3">
        <v>90</v>
      </c>
      <c r="V10" s="61">
        <v>143</v>
      </c>
    </row>
    <row r="11" spans="1:22" ht="12.75">
      <c r="A11" s="57">
        <v>3</v>
      </c>
      <c r="B11" s="3" t="s">
        <v>242</v>
      </c>
      <c r="C11" s="35">
        <v>14.1732</v>
      </c>
      <c r="D11" s="3">
        <v>106</v>
      </c>
      <c r="E11" s="33" t="s">
        <v>343</v>
      </c>
      <c r="F11" s="33" t="s">
        <v>34</v>
      </c>
      <c r="G11" s="33">
        <v>7</v>
      </c>
      <c r="H11" s="33" t="s">
        <v>145</v>
      </c>
      <c r="I11" s="34">
        <v>10.972800000000001</v>
      </c>
      <c r="J11" s="34">
        <v>1.524</v>
      </c>
      <c r="K11" s="3">
        <v>0</v>
      </c>
      <c r="L11" s="52" t="s">
        <v>145</v>
      </c>
      <c r="M11" s="33"/>
      <c r="N11" s="33"/>
      <c r="O11" s="33"/>
      <c r="P11" s="33"/>
      <c r="Q11" s="33"/>
      <c r="R11" s="33" t="s">
        <v>37</v>
      </c>
      <c r="S11" s="33"/>
      <c r="T11" s="3"/>
      <c r="U11" s="3"/>
      <c r="V11" s="61">
        <v>106</v>
      </c>
    </row>
    <row r="12" spans="1:22" ht="12.75">
      <c r="A12" s="58">
        <v>4</v>
      </c>
      <c r="B12" s="3" t="s">
        <v>249</v>
      </c>
      <c r="C12" s="35">
        <v>14.7828</v>
      </c>
      <c r="D12" s="3">
        <v>110</v>
      </c>
      <c r="E12" s="33" t="s">
        <v>343</v>
      </c>
      <c r="F12" s="33" t="s">
        <v>34</v>
      </c>
      <c r="G12" s="33">
        <v>8</v>
      </c>
      <c r="H12" s="33" t="s">
        <v>145</v>
      </c>
      <c r="I12" s="34">
        <v>31.3944</v>
      </c>
      <c r="J12" s="34">
        <v>1.8288000000000002</v>
      </c>
      <c r="K12" s="3">
        <v>0</v>
      </c>
      <c r="L12" s="52" t="s">
        <v>145</v>
      </c>
      <c r="M12" s="33"/>
      <c r="N12" s="33"/>
      <c r="O12" s="33"/>
      <c r="P12" s="33"/>
      <c r="Q12" s="33"/>
      <c r="R12" s="33" t="s">
        <v>37</v>
      </c>
      <c r="S12" s="33"/>
      <c r="T12" s="3"/>
      <c r="U12" s="3"/>
      <c r="V12" s="61">
        <v>110</v>
      </c>
    </row>
    <row r="13" spans="1:22" ht="12.75">
      <c r="A13" s="57">
        <v>5</v>
      </c>
      <c r="B13" s="3" t="s">
        <v>197</v>
      </c>
      <c r="C13" s="35">
        <v>3.3146999999999998</v>
      </c>
      <c r="D13" s="3">
        <v>134</v>
      </c>
      <c r="E13" s="33" t="s">
        <v>145</v>
      </c>
      <c r="F13" s="33" t="s">
        <v>34</v>
      </c>
      <c r="G13" s="33">
        <v>8</v>
      </c>
      <c r="H13" s="33" t="s">
        <v>145</v>
      </c>
      <c r="I13" s="34">
        <v>7.62</v>
      </c>
      <c r="J13" s="34">
        <v>1.8288000000000002</v>
      </c>
      <c r="K13" s="3">
        <v>0</v>
      </c>
      <c r="L13" s="52" t="s">
        <v>145</v>
      </c>
      <c r="M13" s="33"/>
      <c r="N13" s="33"/>
      <c r="O13" s="33"/>
      <c r="P13" s="33"/>
      <c r="Q13" s="33"/>
      <c r="R13" s="33" t="s">
        <v>37</v>
      </c>
      <c r="S13" s="33"/>
      <c r="T13" s="3"/>
      <c r="U13" s="3"/>
      <c r="V13" s="61">
        <v>134</v>
      </c>
    </row>
    <row r="14" spans="1:22" ht="12.75">
      <c r="A14" s="58">
        <v>6</v>
      </c>
      <c r="B14" s="3" t="s">
        <v>212</v>
      </c>
      <c r="C14" s="35">
        <v>23.3172</v>
      </c>
      <c r="D14" s="3">
        <v>141</v>
      </c>
      <c r="E14" s="33" t="s">
        <v>343</v>
      </c>
      <c r="F14" s="33" t="s">
        <v>34</v>
      </c>
      <c r="G14" s="33">
        <v>8</v>
      </c>
      <c r="H14" s="33" t="s">
        <v>145</v>
      </c>
      <c r="I14" s="34">
        <v>7.62</v>
      </c>
      <c r="J14" s="34">
        <v>1.8288000000000002</v>
      </c>
      <c r="K14" s="3">
        <v>0</v>
      </c>
      <c r="L14" s="52" t="s">
        <v>145</v>
      </c>
      <c r="M14" s="33"/>
      <c r="N14" s="33"/>
      <c r="O14" s="33"/>
      <c r="P14" s="33"/>
      <c r="Q14" s="33"/>
      <c r="R14" s="33" t="s">
        <v>37</v>
      </c>
      <c r="S14" s="33"/>
      <c r="T14" s="3"/>
      <c r="U14" s="3"/>
      <c r="V14" s="61">
        <v>141</v>
      </c>
    </row>
    <row r="15" spans="1:22" ht="12.75">
      <c r="A15" s="57">
        <v>7</v>
      </c>
      <c r="B15" s="3" t="s">
        <v>196</v>
      </c>
      <c r="C15" s="35">
        <v>3.3146999999999998</v>
      </c>
      <c r="D15" s="3">
        <v>134</v>
      </c>
      <c r="E15" s="33" t="s">
        <v>145</v>
      </c>
      <c r="F15" s="33" t="s">
        <v>34</v>
      </c>
      <c r="G15" s="33">
        <v>8</v>
      </c>
      <c r="H15" s="33" t="s">
        <v>145</v>
      </c>
      <c r="I15" s="34">
        <v>8.2296</v>
      </c>
      <c r="J15" s="34">
        <v>1.524</v>
      </c>
      <c r="K15" s="3">
        <v>0</v>
      </c>
      <c r="L15" s="52" t="s">
        <v>145</v>
      </c>
      <c r="M15" s="33"/>
      <c r="N15" s="33"/>
      <c r="O15" s="33"/>
      <c r="P15" s="33" t="s">
        <v>37</v>
      </c>
      <c r="Q15" s="33"/>
      <c r="R15" s="33"/>
      <c r="S15" s="33"/>
      <c r="T15" s="3"/>
      <c r="U15" s="3"/>
      <c r="V15" s="61">
        <v>134</v>
      </c>
    </row>
    <row r="16" spans="1:22" ht="12.75">
      <c r="A16" s="58">
        <v>8</v>
      </c>
      <c r="B16" s="3" t="s">
        <v>198</v>
      </c>
      <c r="C16" s="35">
        <v>3.3146999999999998</v>
      </c>
      <c r="D16" s="3">
        <v>134</v>
      </c>
      <c r="E16" s="33" t="s">
        <v>145</v>
      </c>
      <c r="F16" s="33" t="s">
        <v>34</v>
      </c>
      <c r="G16" s="33">
        <v>8</v>
      </c>
      <c r="H16" s="33" t="s">
        <v>145</v>
      </c>
      <c r="I16" s="34">
        <v>8.2296</v>
      </c>
      <c r="J16" s="34">
        <v>1.524</v>
      </c>
      <c r="K16" s="3">
        <v>0</v>
      </c>
      <c r="L16" s="52" t="s">
        <v>145</v>
      </c>
      <c r="M16" s="33"/>
      <c r="N16" s="33"/>
      <c r="O16" s="33"/>
      <c r="P16" s="33" t="s">
        <v>37</v>
      </c>
      <c r="Q16" s="33"/>
      <c r="R16" s="33"/>
      <c r="S16" s="33"/>
      <c r="T16" s="3"/>
      <c r="U16" s="3"/>
      <c r="V16" s="61">
        <v>134</v>
      </c>
    </row>
    <row r="17" spans="1:22" ht="12.75">
      <c r="A17" s="57">
        <v>9</v>
      </c>
      <c r="B17" s="3" t="s">
        <v>199</v>
      </c>
      <c r="C17" s="35">
        <v>3.3146999999999998</v>
      </c>
      <c r="D17" s="3">
        <v>134</v>
      </c>
      <c r="E17" s="33" t="s">
        <v>145</v>
      </c>
      <c r="F17" s="33" t="s">
        <v>34</v>
      </c>
      <c r="G17" s="33">
        <v>8</v>
      </c>
      <c r="H17" s="33" t="s">
        <v>145</v>
      </c>
      <c r="I17" s="34">
        <v>7.62</v>
      </c>
      <c r="J17" s="34">
        <v>1.524</v>
      </c>
      <c r="K17" s="3">
        <v>0</v>
      </c>
      <c r="L17" s="52" t="s">
        <v>145</v>
      </c>
      <c r="M17" s="33"/>
      <c r="N17" s="33"/>
      <c r="O17" s="33"/>
      <c r="P17" s="33" t="s">
        <v>37</v>
      </c>
      <c r="Q17" s="33"/>
      <c r="R17" s="33"/>
      <c r="S17" s="33"/>
      <c r="T17" s="3"/>
      <c r="U17" s="3"/>
      <c r="V17" s="61">
        <v>134</v>
      </c>
    </row>
    <row r="18" spans="1:22" ht="12.75">
      <c r="A18" s="58">
        <v>10</v>
      </c>
      <c r="B18" s="3" t="s">
        <v>246</v>
      </c>
      <c r="C18" s="35">
        <v>22.5171</v>
      </c>
      <c r="D18" s="3">
        <v>143</v>
      </c>
      <c r="E18" s="33" t="s">
        <v>343</v>
      </c>
      <c r="F18" s="33" t="s">
        <v>34</v>
      </c>
      <c r="G18" s="33">
        <v>8</v>
      </c>
      <c r="H18" s="33" t="s">
        <v>145</v>
      </c>
      <c r="I18" s="34">
        <v>15.24</v>
      </c>
      <c r="J18" s="34">
        <v>1.6764000000000001</v>
      </c>
      <c r="K18" s="3">
        <v>0</v>
      </c>
      <c r="L18" s="52" t="s">
        <v>145</v>
      </c>
      <c r="M18" s="33"/>
      <c r="N18" s="33"/>
      <c r="O18" s="33"/>
      <c r="P18" s="33" t="s">
        <v>37</v>
      </c>
      <c r="Q18" s="33"/>
      <c r="R18" s="33"/>
      <c r="S18" s="33"/>
      <c r="T18" s="3"/>
      <c r="U18" s="3"/>
      <c r="V18" s="61">
        <v>143</v>
      </c>
    </row>
    <row r="19" spans="1:22" ht="12.75">
      <c r="A19" s="57">
        <v>11</v>
      </c>
      <c r="B19" s="3" t="s">
        <v>176</v>
      </c>
      <c r="C19" s="35">
        <v>20.269199999999998</v>
      </c>
      <c r="D19" s="3">
        <v>148</v>
      </c>
      <c r="E19" s="33" t="s">
        <v>343</v>
      </c>
      <c r="F19" s="33" t="s">
        <v>34</v>
      </c>
      <c r="G19" s="33">
        <v>7</v>
      </c>
      <c r="H19" s="33" t="s">
        <v>35</v>
      </c>
      <c r="I19" s="34">
        <v>5.486400000000001</v>
      </c>
      <c r="J19" s="34">
        <v>1.524</v>
      </c>
      <c r="K19" s="3">
        <v>0</v>
      </c>
      <c r="L19" s="52" t="s">
        <v>145</v>
      </c>
      <c r="M19" s="33"/>
      <c r="N19" s="33"/>
      <c r="O19" s="33"/>
      <c r="P19" s="33" t="s">
        <v>37</v>
      </c>
      <c r="Q19" s="33"/>
      <c r="R19" s="33"/>
      <c r="S19" s="33"/>
      <c r="T19" s="3"/>
      <c r="U19" s="3"/>
      <c r="V19" s="61">
        <v>148</v>
      </c>
    </row>
    <row r="20" spans="1:22" ht="12.75">
      <c r="A20" s="58">
        <v>12</v>
      </c>
      <c r="B20" s="3" t="s">
        <v>228</v>
      </c>
      <c r="C20" s="35">
        <v>16.4592</v>
      </c>
      <c r="D20" s="3">
        <v>110</v>
      </c>
      <c r="E20" s="33" t="s">
        <v>343</v>
      </c>
      <c r="F20" s="33" t="s">
        <v>34</v>
      </c>
      <c r="G20" s="33">
        <v>7</v>
      </c>
      <c r="H20" s="33" t="s">
        <v>47</v>
      </c>
      <c r="I20" s="34">
        <v>22.86</v>
      </c>
      <c r="J20" s="34">
        <v>1.8288000000000002</v>
      </c>
      <c r="K20" s="3">
        <v>0</v>
      </c>
      <c r="L20" s="40" t="s">
        <v>145</v>
      </c>
      <c r="M20" s="33"/>
      <c r="N20" s="33" t="s">
        <v>37</v>
      </c>
      <c r="O20" s="33"/>
      <c r="P20" s="33"/>
      <c r="Q20" s="33"/>
      <c r="R20" s="33"/>
      <c r="S20" s="33"/>
      <c r="T20" s="3"/>
      <c r="U20" s="3"/>
      <c r="V20" s="61">
        <v>110</v>
      </c>
    </row>
    <row r="21" spans="1:22" ht="12.75">
      <c r="A21" s="57">
        <v>13</v>
      </c>
      <c r="B21" s="3" t="s">
        <v>229</v>
      </c>
      <c r="C21" s="35">
        <v>16.4592</v>
      </c>
      <c r="D21" s="3">
        <v>110</v>
      </c>
      <c r="E21" s="33" t="s">
        <v>343</v>
      </c>
      <c r="F21" s="33" t="s">
        <v>34</v>
      </c>
      <c r="G21" s="33">
        <v>7</v>
      </c>
      <c r="H21" s="33" t="s">
        <v>47</v>
      </c>
      <c r="I21" s="34">
        <v>9.144</v>
      </c>
      <c r="J21" s="34">
        <v>1.8288000000000002</v>
      </c>
      <c r="K21" s="3">
        <v>0</v>
      </c>
      <c r="L21" s="40" t="s">
        <v>145</v>
      </c>
      <c r="M21" s="33"/>
      <c r="N21" s="33" t="s">
        <v>37</v>
      </c>
      <c r="O21" s="33"/>
      <c r="P21" s="33"/>
      <c r="Q21" s="33"/>
      <c r="R21" s="33"/>
      <c r="S21" s="33"/>
      <c r="T21" s="3"/>
      <c r="U21" s="3"/>
      <c r="V21" s="61">
        <v>110</v>
      </c>
    </row>
    <row r="22" spans="1:22" ht="12.75">
      <c r="A22" s="58">
        <v>14</v>
      </c>
      <c r="B22" s="3" t="s">
        <v>218</v>
      </c>
      <c r="C22" s="35">
        <v>10.5918</v>
      </c>
      <c r="D22" s="3">
        <v>115</v>
      </c>
      <c r="E22" s="33" t="s">
        <v>145</v>
      </c>
      <c r="F22" s="33" t="s">
        <v>34</v>
      </c>
      <c r="G22" s="33">
        <v>8</v>
      </c>
      <c r="H22" s="33" t="s">
        <v>145</v>
      </c>
      <c r="I22" s="34">
        <v>9.144</v>
      </c>
      <c r="J22" s="34">
        <v>1.2192</v>
      </c>
      <c r="K22" s="3">
        <v>0</v>
      </c>
      <c r="L22" s="52" t="s">
        <v>145</v>
      </c>
      <c r="M22" s="33"/>
      <c r="N22" s="33" t="s">
        <v>37</v>
      </c>
      <c r="O22" s="33"/>
      <c r="P22" s="33"/>
      <c r="Q22" s="33"/>
      <c r="R22" s="33"/>
      <c r="S22" s="33"/>
      <c r="T22" s="3"/>
      <c r="U22" s="3"/>
      <c r="V22" s="61">
        <v>115</v>
      </c>
    </row>
    <row r="23" spans="1:22" ht="12.75">
      <c r="A23" s="57">
        <v>15</v>
      </c>
      <c r="B23" s="3" t="s">
        <v>240</v>
      </c>
      <c r="C23" s="35">
        <v>10.5918</v>
      </c>
      <c r="D23" s="3">
        <v>116</v>
      </c>
      <c r="E23" s="33" t="s">
        <v>145</v>
      </c>
      <c r="F23" s="33" t="s">
        <v>34</v>
      </c>
      <c r="G23" s="33">
        <v>8</v>
      </c>
      <c r="H23" s="33" t="s">
        <v>145</v>
      </c>
      <c r="I23" s="34">
        <v>21.640800000000002</v>
      </c>
      <c r="J23" s="34">
        <v>1.2192</v>
      </c>
      <c r="K23" s="3">
        <v>0</v>
      </c>
      <c r="L23" s="52" t="s">
        <v>145</v>
      </c>
      <c r="M23" s="33"/>
      <c r="N23" s="33" t="s">
        <v>37</v>
      </c>
      <c r="O23" s="33"/>
      <c r="P23" s="33"/>
      <c r="Q23" s="33"/>
      <c r="R23" s="33"/>
      <c r="S23" s="33"/>
      <c r="T23" s="3"/>
      <c r="U23" s="3"/>
      <c r="V23" s="61">
        <v>116</v>
      </c>
    </row>
    <row r="24" spans="1:22" ht="12.75">
      <c r="A24" s="58">
        <v>16</v>
      </c>
      <c r="B24" s="3" t="s">
        <v>241</v>
      </c>
      <c r="C24" s="35">
        <v>10.5918</v>
      </c>
      <c r="D24" s="3">
        <v>116</v>
      </c>
      <c r="E24" s="33" t="s">
        <v>145</v>
      </c>
      <c r="F24" s="33" t="s">
        <v>34</v>
      </c>
      <c r="G24" s="33">
        <v>8</v>
      </c>
      <c r="H24" s="33" t="s">
        <v>145</v>
      </c>
      <c r="I24" s="34">
        <v>5.486400000000001</v>
      </c>
      <c r="J24" s="34">
        <v>1.2192</v>
      </c>
      <c r="K24" s="3">
        <v>0</v>
      </c>
      <c r="L24" s="52" t="s">
        <v>145</v>
      </c>
      <c r="M24" s="33"/>
      <c r="N24" s="33" t="s">
        <v>37</v>
      </c>
      <c r="O24" s="33"/>
      <c r="P24" s="33"/>
      <c r="Q24" s="33"/>
      <c r="R24" s="33"/>
      <c r="S24" s="33"/>
      <c r="T24" s="3"/>
      <c r="U24" s="3"/>
      <c r="V24" s="61">
        <v>116</v>
      </c>
    </row>
    <row r="25" spans="1:22" ht="12.75">
      <c r="A25" s="57">
        <v>17</v>
      </c>
      <c r="B25" s="3" t="s">
        <v>190</v>
      </c>
      <c r="C25" s="35">
        <v>15.011399999999998</v>
      </c>
      <c r="D25" s="3">
        <v>120</v>
      </c>
      <c r="E25" s="33" t="s">
        <v>343</v>
      </c>
      <c r="F25" s="33" t="s">
        <v>34</v>
      </c>
      <c r="G25" s="33">
        <v>7</v>
      </c>
      <c r="H25" s="33" t="s">
        <v>145</v>
      </c>
      <c r="I25" s="34">
        <v>9.144</v>
      </c>
      <c r="J25" s="34">
        <v>1.8288000000000002</v>
      </c>
      <c r="K25" s="3">
        <v>0</v>
      </c>
      <c r="L25" s="52" t="s">
        <v>145</v>
      </c>
      <c r="M25" s="33"/>
      <c r="N25" s="33" t="s">
        <v>37</v>
      </c>
      <c r="O25" s="33"/>
      <c r="P25" s="33"/>
      <c r="Q25" s="33"/>
      <c r="R25" s="33"/>
      <c r="S25" s="33"/>
      <c r="T25" s="3"/>
      <c r="U25" s="3"/>
      <c r="V25" s="61">
        <v>120</v>
      </c>
    </row>
    <row r="26" spans="1:22" ht="12.75">
      <c r="A26" s="58">
        <v>18</v>
      </c>
      <c r="B26" s="3" t="s">
        <v>214</v>
      </c>
      <c r="C26" s="35">
        <v>23.5077</v>
      </c>
      <c r="D26" s="3">
        <v>143</v>
      </c>
      <c r="E26" s="33" t="s">
        <v>343</v>
      </c>
      <c r="F26" s="33" t="s">
        <v>34</v>
      </c>
      <c r="G26" s="33">
        <v>7</v>
      </c>
      <c r="H26" s="33" t="s">
        <v>35</v>
      </c>
      <c r="I26" s="34">
        <v>4.572</v>
      </c>
      <c r="J26" s="34">
        <v>1.8288000000000002</v>
      </c>
      <c r="K26" s="3">
        <v>0</v>
      </c>
      <c r="L26" s="52" t="s">
        <v>145</v>
      </c>
      <c r="M26" s="33"/>
      <c r="N26" s="33" t="s">
        <v>37</v>
      </c>
      <c r="O26" s="33"/>
      <c r="P26" s="33"/>
      <c r="Q26" s="33"/>
      <c r="R26" s="33"/>
      <c r="S26" s="33"/>
      <c r="T26" s="3"/>
      <c r="U26" s="3"/>
      <c r="V26" s="61">
        <v>143</v>
      </c>
    </row>
    <row r="27" spans="1:22" ht="12.75">
      <c r="A27" s="57">
        <v>19</v>
      </c>
      <c r="B27" s="3" t="s">
        <v>189</v>
      </c>
      <c r="C27" s="35">
        <v>15.011399999999998</v>
      </c>
      <c r="D27" s="3">
        <v>120</v>
      </c>
      <c r="E27" s="33" t="s">
        <v>343</v>
      </c>
      <c r="F27" s="33" t="s">
        <v>34</v>
      </c>
      <c r="G27" s="33">
        <v>7</v>
      </c>
      <c r="H27" s="33" t="s">
        <v>145</v>
      </c>
      <c r="I27" s="34">
        <v>38.1</v>
      </c>
      <c r="J27" s="34">
        <v>1.8288000000000002</v>
      </c>
      <c r="K27" s="3">
        <v>0</v>
      </c>
      <c r="L27" s="52" t="s">
        <v>145</v>
      </c>
      <c r="M27" s="33"/>
      <c r="N27" s="33"/>
      <c r="O27" s="33"/>
      <c r="P27" s="33"/>
      <c r="Q27" s="33"/>
      <c r="R27" s="33"/>
      <c r="S27" s="33" t="s">
        <v>37</v>
      </c>
      <c r="T27" s="3"/>
      <c r="U27" s="3"/>
      <c r="V27" s="61">
        <v>120</v>
      </c>
    </row>
    <row r="28" spans="1:22" ht="12.75">
      <c r="A28" s="58">
        <v>20</v>
      </c>
      <c r="B28" s="3" t="s">
        <v>155</v>
      </c>
      <c r="C28" s="35">
        <v>25.374599999999997</v>
      </c>
      <c r="D28" s="3">
        <v>122</v>
      </c>
      <c r="E28" s="33" t="s">
        <v>343</v>
      </c>
      <c r="F28" s="33" t="s">
        <v>34</v>
      </c>
      <c r="G28" s="33">
        <v>7</v>
      </c>
      <c r="H28" s="33" t="s">
        <v>35</v>
      </c>
      <c r="I28" s="34">
        <v>4.8768</v>
      </c>
      <c r="J28" s="34">
        <v>0</v>
      </c>
      <c r="K28" s="3">
        <v>0</v>
      </c>
      <c r="L28" s="52" t="s">
        <v>145</v>
      </c>
      <c r="M28" s="33"/>
      <c r="N28" s="33"/>
      <c r="O28" s="33" t="s">
        <v>37</v>
      </c>
      <c r="P28" s="33"/>
      <c r="Q28" s="33"/>
      <c r="R28" s="33"/>
      <c r="S28" s="33"/>
      <c r="T28" s="3"/>
      <c r="U28" s="3"/>
      <c r="V28" s="61">
        <v>122</v>
      </c>
    </row>
    <row r="29" spans="1:22" ht="12.75">
      <c r="A29" s="57">
        <v>21</v>
      </c>
      <c r="B29" s="3" t="s">
        <v>154</v>
      </c>
      <c r="C29" s="35">
        <v>11.5824</v>
      </c>
      <c r="D29" s="3">
        <v>127</v>
      </c>
      <c r="E29" s="33" t="s">
        <v>145</v>
      </c>
      <c r="F29" s="33" t="s">
        <v>34</v>
      </c>
      <c r="G29" s="33">
        <v>8</v>
      </c>
      <c r="H29" s="33" t="s">
        <v>35</v>
      </c>
      <c r="I29" s="34">
        <v>13.716000000000001</v>
      </c>
      <c r="J29" s="34">
        <v>1.8288000000000002</v>
      </c>
      <c r="K29" s="3">
        <v>0</v>
      </c>
      <c r="L29" s="52" t="s">
        <v>145</v>
      </c>
      <c r="M29" s="33"/>
      <c r="N29" s="33"/>
      <c r="O29" s="33" t="s">
        <v>37</v>
      </c>
      <c r="P29" s="33"/>
      <c r="Q29" s="33"/>
      <c r="R29" s="33"/>
      <c r="S29" s="33"/>
      <c r="T29" s="3"/>
      <c r="U29" s="3"/>
      <c r="V29" s="61">
        <v>127</v>
      </c>
    </row>
    <row r="30" spans="1:22" ht="12.75">
      <c r="A30" s="58">
        <v>22</v>
      </c>
      <c r="B30" s="3" t="s">
        <v>213</v>
      </c>
      <c r="C30" s="35">
        <v>23.3172</v>
      </c>
      <c r="D30" s="3">
        <v>141</v>
      </c>
      <c r="E30" s="33" t="s">
        <v>343</v>
      </c>
      <c r="F30" s="33" t="s">
        <v>34</v>
      </c>
      <c r="G30" s="33">
        <v>8</v>
      </c>
      <c r="H30" s="33" t="s">
        <v>145</v>
      </c>
      <c r="I30" s="34">
        <v>17.0688</v>
      </c>
      <c r="J30" s="34">
        <v>1.8288000000000002</v>
      </c>
      <c r="K30" s="3">
        <v>0</v>
      </c>
      <c r="L30" s="52" t="s">
        <v>145</v>
      </c>
      <c r="M30" s="33"/>
      <c r="N30" s="33"/>
      <c r="O30" s="33" t="s">
        <v>37</v>
      </c>
      <c r="P30" s="33"/>
      <c r="Q30" s="33"/>
      <c r="R30" s="33"/>
      <c r="S30" s="33"/>
      <c r="T30" s="3"/>
      <c r="U30" s="3"/>
      <c r="V30" s="61">
        <v>141</v>
      </c>
    </row>
    <row r="31" spans="1:22" ht="12.75">
      <c r="A31" s="57">
        <v>23</v>
      </c>
      <c r="B31" s="3" t="s">
        <v>247</v>
      </c>
      <c r="C31" s="35">
        <v>22.5171</v>
      </c>
      <c r="D31" s="3">
        <v>143</v>
      </c>
      <c r="E31" s="33" t="s">
        <v>343</v>
      </c>
      <c r="F31" s="33" t="s">
        <v>34</v>
      </c>
      <c r="G31" s="33">
        <v>8</v>
      </c>
      <c r="H31" s="33" t="s">
        <v>145</v>
      </c>
      <c r="I31" s="34">
        <v>4.8768</v>
      </c>
      <c r="J31" s="34">
        <v>1.0668</v>
      </c>
      <c r="K31" s="3">
        <v>0</v>
      </c>
      <c r="L31" s="52" t="s">
        <v>145</v>
      </c>
      <c r="M31" s="33"/>
      <c r="N31" s="33"/>
      <c r="O31" s="33" t="s">
        <v>37</v>
      </c>
      <c r="P31" s="33"/>
      <c r="Q31" s="33"/>
      <c r="R31" s="33"/>
      <c r="S31" s="33"/>
      <c r="T31" s="3"/>
      <c r="U31" s="3"/>
      <c r="V31" s="61">
        <v>143</v>
      </c>
    </row>
    <row r="32" spans="1:22" ht="12.75">
      <c r="A32" s="58">
        <v>24</v>
      </c>
      <c r="B32" s="3" t="s">
        <v>248</v>
      </c>
      <c r="C32" s="35">
        <v>22.5171</v>
      </c>
      <c r="D32" s="3">
        <v>143</v>
      </c>
      <c r="E32" s="33" t="s">
        <v>343</v>
      </c>
      <c r="F32" s="33" t="s">
        <v>34</v>
      </c>
      <c r="G32" s="33">
        <v>8</v>
      </c>
      <c r="H32" s="33" t="s">
        <v>145</v>
      </c>
      <c r="I32" s="34">
        <v>4.8768</v>
      </c>
      <c r="J32" s="34">
        <v>0.762</v>
      </c>
      <c r="K32" s="3">
        <v>0</v>
      </c>
      <c r="L32" s="52" t="s">
        <v>145</v>
      </c>
      <c r="M32" s="33"/>
      <c r="N32" s="33"/>
      <c r="O32" s="33" t="s">
        <v>37</v>
      </c>
      <c r="P32" s="33"/>
      <c r="Q32" s="33"/>
      <c r="R32" s="33"/>
      <c r="S32" s="33"/>
      <c r="T32" s="3"/>
      <c r="U32" s="3"/>
      <c r="V32" s="61">
        <v>143</v>
      </c>
    </row>
    <row r="33" spans="1:21" ht="12.75">
      <c r="A33" s="57">
        <v>25</v>
      </c>
      <c r="B33" s="3" t="s">
        <v>75</v>
      </c>
      <c r="C33" s="35">
        <v>20.269199999999998</v>
      </c>
      <c r="D33" s="3">
        <v>148</v>
      </c>
      <c r="E33" s="33" t="s">
        <v>343</v>
      </c>
      <c r="F33" s="33" t="s">
        <v>34</v>
      </c>
      <c r="G33" s="33">
        <v>7</v>
      </c>
      <c r="H33" s="33" t="s">
        <v>35</v>
      </c>
      <c r="I33" s="34">
        <v>24.9936</v>
      </c>
      <c r="J33" s="34">
        <v>1.524</v>
      </c>
      <c r="K33" s="3">
        <v>90</v>
      </c>
      <c r="L33" s="52" t="s">
        <v>36</v>
      </c>
      <c r="M33" s="33"/>
      <c r="N33" s="33"/>
      <c r="O33" s="33"/>
      <c r="P33" s="33"/>
      <c r="Q33" s="33" t="s">
        <v>37</v>
      </c>
      <c r="R33" s="33"/>
      <c r="S33" s="33"/>
      <c r="T33" s="3"/>
      <c r="U33" s="3">
        <v>0</v>
      </c>
    </row>
    <row r="34" spans="1:22" ht="12.75">
      <c r="A34" s="58">
        <v>26</v>
      </c>
      <c r="B34" s="3" t="s">
        <v>124</v>
      </c>
      <c r="C34" s="35">
        <v>14.1732</v>
      </c>
      <c r="D34" s="3">
        <v>106</v>
      </c>
      <c r="E34" s="33" t="s">
        <v>343</v>
      </c>
      <c r="F34" s="33" t="s">
        <v>34</v>
      </c>
      <c r="G34" s="33">
        <v>7</v>
      </c>
      <c r="H34" s="33" t="s">
        <v>145</v>
      </c>
      <c r="I34" s="34">
        <v>13.716000000000001</v>
      </c>
      <c r="J34" s="34">
        <v>1.524</v>
      </c>
      <c r="K34" s="3">
        <v>90</v>
      </c>
      <c r="L34" s="52" t="s">
        <v>36</v>
      </c>
      <c r="M34" s="33"/>
      <c r="N34" s="33"/>
      <c r="O34" s="33"/>
      <c r="P34" s="33"/>
      <c r="Q34" s="33"/>
      <c r="R34" s="33" t="s">
        <v>37</v>
      </c>
      <c r="S34" s="33"/>
      <c r="T34" s="3"/>
      <c r="U34" s="3"/>
      <c r="V34" s="61">
        <v>16</v>
      </c>
    </row>
    <row r="35" spans="1:22" ht="12.75">
      <c r="A35" s="57">
        <v>27</v>
      </c>
      <c r="B35" s="3" t="s">
        <v>48</v>
      </c>
      <c r="C35" s="35">
        <v>5.8674</v>
      </c>
      <c r="D35" s="3">
        <v>110</v>
      </c>
      <c r="E35" s="33" t="s">
        <v>145</v>
      </c>
      <c r="F35" s="33" t="s">
        <v>34</v>
      </c>
      <c r="G35" s="33">
        <v>8</v>
      </c>
      <c r="H35" s="33" t="s">
        <v>47</v>
      </c>
      <c r="I35" s="34">
        <v>23.1648</v>
      </c>
      <c r="J35" s="34">
        <v>0</v>
      </c>
      <c r="K35" s="3">
        <v>90</v>
      </c>
      <c r="L35" s="40" t="s">
        <v>36</v>
      </c>
      <c r="M35" s="33"/>
      <c r="N35" s="33"/>
      <c r="O35" s="33"/>
      <c r="P35" s="33"/>
      <c r="Q35" s="33"/>
      <c r="R35" s="33" t="s">
        <v>37</v>
      </c>
      <c r="S35" s="33"/>
      <c r="T35" s="3">
        <v>0</v>
      </c>
      <c r="U35" s="3"/>
      <c r="V35" s="61">
        <v>20</v>
      </c>
    </row>
    <row r="36" spans="1:22" ht="12.75">
      <c r="A36" s="58">
        <v>28</v>
      </c>
      <c r="B36" s="3" t="s">
        <v>46</v>
      </c>
      <c r="C36" s="35">
        <v>5.8674</v>
      </c>
      <c r="D36" s="3">
        <v>110</v>
      </c>
      <c r="E36" s="33" t="s">
        <v>145</v>
      </c>
      <c r="F36" s="33" t="s">
        <v>34</v>
      </c>
      <c r="G36" s="33">
        <v>8</v>
      </c>
      <c r="H36" s="33" t="s">
        <v>47</v>
      </c>
      <c r="I36" s="34">
        <v>23.1648</v>
      </c>
      <c r="J36" s="34">
        <v>0</v>
      </c>
      <c r="K36" s="3">
        <v>90</v>
      </c>
      <c r="L36" s="40" t="s">
        <v>36</v>
      </c>
      <c r="M36" s="33"/>
      <c r="N36" s="33"/>
      <c r="O36" s="33"/>
      <c r="P36" s="33" t="s">
        <v>37</v>
      </c>
      <c r="Q36" s="33"/>
      <c r="R36" s="33"/>
      <c r="S36" s="33"/>
      <c r="T36" s="3"/>
      <c r="U36" s="3"/>
      <c r="V36" s="61">
        <v>20</v>
      </c>
    </row>
    <row r="37" spans="1:22" ht="12.75">
      <c r="A37" s="57">
        <v>29</v>
      </c>
      <c r="B37" s="3" t="s">
        <v>54</v>
      </c>
      <c r="C37" s="35">
        <v>25.374599999999997</v>
      </c>
      <c r="D37" s="3">
        <v>122</v>
      </c>
      <c r="E37" s="33" t="s">
        <v>343</v>
      </c>
      <c r="F37" s="33" t="s">
        <v>34</v>
      </c>
      <c r="G37" s="33">
        <v>7</v>
      </c>
      <c r="H37" s="33" t="s">
        <v>35</v>
      </c>
      <c r="I37" s="34">
        <v>4.8768</v>
      </c>
      <c r="J37" s="34">
        <v>0</v>
      </c>
      <c r="K37" s="3">
        <v>90</v>
      </c>
      <c r="L37" s="52" t="s">
        <v>36</v>
      </c>
      <c r="M37" s="33"/>
      <c r="N37" s="33"/>
      <c r="O37" s="33"/>
      <c r="P37" s="33" t="s">
        <v>37</v>
      </c>
      <c r="Q37" s="33"/>
      <c r="R37" s="33"/>
      <c r="S37" s="33"/>
      <c r="T37" s="3"/>
      <c r="U37" s="3"/>
      <c r="V37" s="61">
        <v>32</v>
      </c>
    </row>
    <row r="38" spans="1:22" ht="12.75">
      <c r="A38" s="58">
        <v>30</v>
      </c>
      <c r="B38" s="3" t="s">
        <v>113</v>
      </c>
      <c r="C38" s="35">
        <v>16.4592</v>
      </c>
      <c r="D38" s="3">
        <v>110</v>
      </c>
      <c r="E38" s="33" t="s">
        <v>343</v>
      </c>
      <c r="F38" s="33" t="s">
        <v>34</v>
      </c>
      <c r="G38" s="33">
        <v>7</v>
      </c>
      <c r="H38" s="33" t="s">
        <v>47</v>
      </c>
      <c r="I38" s="34">
        <v>14.630400000000002</v>
      </c>
      <c r="J38" s="34">
        <v>1.8288000000000002</v>
      </c>
      <c r="K38" s="3">
        <v>90</v>
      </c>
      <c r="L38" s="40" t="s">
        <v>36</v>
      </c>
      <c r="M38" s="33"/>
      <c r="N38" s="33" t="s">
        <v>37</v>
      </c>
      <c r="O38" s="33"/>
      <c r="P38" s="33"/>
      <c r="Q38" s="33"/>
      <c r="R38" s="33"/>
      <c r="S38" s="33"/>
      <c r="T38" s="3"/>
      <c r="U38" s="3"/>
      <c r="V38" s="61">
        <v>20</v>
      </c>
    </row>
    <row r="39" spans="1:22" ht="12.75">
      <c r="A39" s="57">
        <v>31</v>
      </c>
      <c r="B39" s="3" t="s">
        <v>81</v>
      </c>
      <c r="C39" s="35">
        <v>15.011399999999998</v>
      </c>
      <c r="D39" s="3">
        <v>120</v>
      </c>
      <c r="E39" s="33" t="s">
        <v>343</v>
      </c>
      <c r="F39" s="33" t="s">
        <v>34</v>
      </c>
      <c r="G39" s="33">
        <v>7</v>
      </c>
      <c r="H39" s="33" t="s">
        <v>145</v>
      </c>
      <c r="I39" s="34">
        <v>12.192</v>
      </c>
      <c r="J39" s="34">
        <v>1.8288000000000002</v>
      </c>
      <c r="K39" s="3">
        <v>90</v>
      </c>
      <c r="L39" s="52" t="s">
        <v>36</v>
      </c>
      <c r="M39" s="33"/>
      <c r="N39" s="33" t="s">
        <v>37</v>
      </c>
      <c r="O39" s="33"/>
      <c r="P39" s="33"/>
      <c r="Q39" s="33"/>
      <c r="R39" s="33"/>
      <c r="S39" s="33"/>
      <c r="T39" s="3"/>
      <c r="U39" s="3"/>
      <c r="V39" s="61">
        <v>30</v>
      </c>
    </row>
    <row r="40" spans="1:22" ht="12.75">
      <c r="A40" s="58">
        <v>32</v>
      </c>
      <c r="B40" s="3" t="s">
        <v>53</v>
      </c>
      <c r="C40" s="35">
        <v>13.9827</v>
      </c>
      <c r="D40" s="3">
        <v>121</v>
      </c>
      <c r="E40" s="33" t="s">
        <v>343</v>
      </c>
      <c r="F40" s="33" t="s">
        <v>41</v>
      </c>
      <c r="G40" s="33">
        <v>7</v>
      </c>
      <c r="H40" s="33" t="s">
        <v>35</v>
      </c>
      <c r="I40" s="34">
        <v>8.5344</v>
      </c>
      <c r="J40" s="34">
        <v>1.6764000000000001</v>
      </c>
      <c r="K40" s="3">
        <v>90</v>
      </c>
      <c r="L40" s="52" t="s">
        <v>36</v>
      </c>
      <c r="M40" s="33"/>
      <c r="N40" s="33" t="s">
        <v>37</v>
      </c>
      <c r="O40" s="33"/>
      <c r="P40" s="33"/>
      <c r="Q40" s="33"/>
      <c r="R40" s="33"/>
      <c r="S40" s="33"/>
      <c r="T40" s="3"/>
      <c r="U40" s="3"/>
      <c r="V40" s="61">
        <v>31</v>
      </c>
    </row>
    <row r="41" spans="1:22" ht="12.75">
      <c r="A41" s="57">
        <v>33</v>
      </c>
      <c r="B41" s="3" t="s">
        <v>97</v>
      </c>
      <c r="C41" s="35">
        <v>23.3172</v>
      </c>
      <c r="D41" s="3">
        <v>141</v>
      </c>
      <c r="E41" s="33" t="s">
        <v>343</v>
      </c>
      <c r="F41" s="33" t="s">
        <v>34</v>
      </c>
      <c r="G41" s="33">
        <v>8</v>
      </c>
      <c r="H41" s="33" t="s">
        <v>145</v>
      </c>
      <c r="I41" s="34">
        <v>38.1</v>
      </c>
      <c r="J41" s="34">
        <v>1.8288000000000002</v>
      </c>
      <c r="K41" s="3">
        <v>90</v>
      </c>
      <c r="L41" s="52" t="s">
        <v>36</v>
      </c>
      <c r="M41" s="33"/>
      <c r="N41" s="33" t="s">
        <v>37</v>
      </c>
      <c r="O41" s="33"/>
      <c r="P41" s="33"/>
      <c r="Q41" s="33"/>
      <c r="R41" s="33"/>
      <c r="S41" s="33"/>
      <c r="T41" s="3"/>
      <c r="U41" s="3"/>
      <c r="V41" s="61">
        <v>51</v>
      </c>
    </row>
    <row r="42" spans="1:22" ht="12.75">
      <c r="A42" s="58">
        <v>34</v>
      </c>
      <c r="B42" s="3" t="s">
        <v>98</v>
      </c>
      <c r="C42" s="35">
        <v>23.5077</v>
      </c>
      <c r="D42" s="3">
        <v>143</v>
      </c>
      <c r="E42" s="33" t="s">
        <v>343</v>
      </c>
      <c r="F42" s="33" t="s">
        <v>34</v>
      </c>
      <c r="G42" s="33">
        <v>7</v>
      </c>
      <c r="H42" s="33" t="s">
        <v>35</v>
      </c>
      <c r="I42" s="34">
        <v>13.716000000000001</v>
      </c>
      <c r="J42" s="34">
        <v>1.8288000000000002</v>
      </c>
      <c r="K42" s="3">
        <v>90</v>
      </c>
      <c r="L42" s="52" t="s">
        <v>36</v>
      </c>
      <c r="M42" s="33"/>
      <c r="N42" s="33" t="s">
        <v>37</v>
      </c>
      <c r="O42" s="33"/>
      <c r="P42" s="33"/>
      <c r="Q42" s="33"/>
      <c r="R42" s="33"/>
      <c r="S42" s="33"/>
      <c r="T42" s="3"/>
      <c r="U42" s="3"/>
      <c r="V42" s="61">
        <v>53</v>
      </c>
    </row>
    <row r="43" spans="1:22" ht="12.75">
      <c r="A43" s="57">
        <v>35</v>
      </c>
      <c r="B43" s="3" t="s">
        <v>101</v>
      </c>
      <c r="C43" s="35">
        <v>10.5918</v>
      </c>
      <c r="D43" s="3">
        <v>115</v>
      </c>
      <c r="E43" s="33" t="s">
        <v>145</v>
      </c>
      <c r="F43" s="33" t="s">
        <v>34</v>
      </c>
      <c r="G43" s="33">
        <v>8</v>
      </c>
      <c r="H43" s="33" t="s">
        <v>145</v>
      </c>
      <c r="I43" s="34">
        <v>19.812</v>
      </c>
      <c r="J43" s="34">
        <v>1.524</v>
      </c>
      <c r="K43" s="3">
        <v>90</v>
      </c>
      <c r="L43" s="52" t="s">
        <v>36</v>
      </c>
      <c r="M43" s="33"/>
      <c r="N43" s="33"/>
      <c r="O43" s="33"/>
      <c r="P43" s="33"/>
      <c r="Q43" s="33"/>
      <c r="R43" s="33"/>
      <c r="S43" s="33" t="s">
        <v>37</v>
      </c>
      <c r="T43" s="3">
        <v>180</v>
      </c>
      <c r="U43" s="3"/>
      <c r="V43" s="61">
        <v>25</v>
      </c>
    </row>
    <row r="44" spans="1:22" ht="12.75">
      <c r="A44" s="58">
        <v>36</v>
      </c>
      <c r="B44" s="3" t="s">
        <v>123</v>
      </c>
      <c r="C44" s="35">
        <v>10.5918</v>
      </c>
      <c r="D44" s="3">
        <v>116</v>
      </c>
      <c r="E44" s="33" t="s">
        <v>145</v>
      </c>
      <c r="F44" s="33" t="s">
        <v>34</v>
      </c>
      <c r="G44" s="33">
        <v>8</v>
      </c>
      <c r="H44" s="33" t="s">
        <v>145</v>
      </c>
      <c r="I44" s="34">
        <v>19.2024</v>
      </c>
      <c r="J44" s="34">
        <v>1.2192</v>
      </c>
      <c r="K44" s="3">
        <v>90</v>
      </c>
      <c r="L44" s="52" t="s">
        <v>36</v>
      </c>
      <c r="M44" s="33"/>
      <c r="N44" s="33"/>
      <c r="O44" s="33"/>
      <c r="P44" s="33"/>
      <c r="Q44" s="33"/>
      <c r="R44" s="33"/>
      <c r="S44" s="33" t="s">
        <v>37</v>
      </c>
      <c r="T44" s="3"/>
      <c r="U44" s="3"/>
      <c r="V44" s="61">
        <v>26</v>
      </c>
    </row>
    <row r="45" spans="1:22" ht="12.75">
      <c r="A45" s="57">
        <v>37</v>
      </c>
      <c r="B45" s="3" t="s">
        <v>51</v>
      </c>
      <c r="C45" s="35">
        <v>11.5824</v>
      </c>
      <c r="D45" s="3">
        <v>127</v>
      </c>
      <c r="E45" s="33" t="s">
        <v>145</v>
      </c>
      <c r="F45" s="33" t="s">
        <v>34</v>
      </c>
      <c r="G45" s="33">
        <v>8</v>
      </c>
      <c r="H45" s="33" t="s">
        <v>35</v>
      </c>
      <c r="I45" s="34">
        <v>18.8976</v>
      </c>
      <c r="J45" s="34">
        <v>1.8288000000000002</v>
      </c>
      <c r="K45" s="3">
        <v>90</v>
      </c>
      <c r="L45" s="52" t="s">
        <v>36</v>
      </c>
      <c r="M45" s="33"/>
      <c r="N45" s="33"/>
      <c r="O45" s="33" t="s">
        <v>37</v>
      </c>
      <c r="P45" s="33"/>
      <c r="Q45" s="33"/>
      <c r="R45" s="33"/>
      <c r="S45" s="33"/>
      <c r="T45" s="3"/>
      <c r="U45" s="3"/>
      <c r="V45" s="61">
        <v>37</v>
      </c>
    </row>
    <row r="46" spans="1:22" ht="12.75">
      <c r="A46" s="58">
        <v>38</v>
      </c>
      <c r="B46" s="3" t="s">
        <v>87</v>
      </c>
      <c r="C46" s="35">
        <v>3.3146999999999998</v>
      </c>
      <c r="D46" s="3">
        <v>134</v>
      </c>
      <c r="E46" s="33" t="s">
        <v>145</v>
      </c>
      <c r="F46" s="33" t="s">
        <v>34</v>
      </c>
      <c r="G46" s="33">
        <v>8</v>
      </c>
      <c r="H46" s="33" t="s">
        <v>145</v>
      </c>
      <c r="I46" s="34">
        <v>15.8496</v>
      </c>
      <c r="J46" s="34">
        <v>1.524</v>
      </c>
      <c r="K46" s="3">
        <v>90</v>
      </c>
      <c r="L46" s="52" t="s">
        <v>36</v>
      </c>
      <c r="M46" s="33"/>
      <c r="N46" s="33"/>
      <c r="O46" s="33"/>
      <c r="P46" s="33"/>
      <c r="Q46" s="33"/>
      <c r="R46" s="33"/>
      <c r="S46" s="33" t="s">
        <v>37</v>
      </c>
      <c r="T46" s="3">
        <v>0</v>
      </c>
      <c r="U46" s="3"/>
      <c r="V46" s="61">
        <v>44</v>
      </c>
    </row>
    <row r="47" spans="1:22" ht="12.75">
      <c r="A47" s="57">
        <v>39</v>
      </c>
      <c r="B47" s="3" t="s">
        <v>107</v>
      </c>
      <c r="C47" s="35">
        <v>19.659599999999998</v>
      </c>
      <c r="D47" s="3">
        <v>136</v>
      </c>
      <c r="E47" s="33" t="s">
        <v>343</v>
      </c>
      <c r="F47" s="33" t="s">
        <v>34</v>
      </c>
      <c r="G47" s="33">
        <v>7</v>
      </c>
      <c r="H47" s="33" t="s">
        <v>35</v>
      </c>
      <c r="I47" s="34">
        <v>30.48</v>
      </c>
      <c r="J47" s="34">
        <v>1.8288000000000002</v>
      </c>
      <c r="K47" s="3">
        <v>90</v>
      </c>
      <c r="L47" s="52" t="s">
        <v>36</v>
      </c>
      <c r="M47" s="33"/>
      <c r="N47" s="33"/>
      <c r="O47" s="33" t="s">
        <v>37</v>
      </c>
      <c r="P47" s="33"/>
      <c r="Q47" s="33"/>
      <c r="R47" s="33"/>
      <c r="S47" s="33"/>
      <c r="T47" s="3"/>
      <c r="U47" s="3"/>
      <c r="V47" s="61">
        <v>46</v>
      </c>
    </row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  <row r="375" ht="12.75" hidden="1"/>
    <row r="376" ht="12.75" hidden="1"/>
    <row r="377" ht="12.75" hidden="1"/>
    <row r="378" ht="12.75" hidden="1"/>
    <row r="379" ht="12.75" hidden="1"/>
    <row r="380" ht="12.75" hidden="1"/>
    <row r="381" ht="12.75" hidden="1"/>
    <row r="382" ht="12.75" hidden="1"/>
    <row r="383" ht="12.75" hidden="1"/>
    <row r="384" ht="12.75" hidden="1"/>
    <row r="385" ht="12.75" hidden="1"/>
    <row r="386" ht="12.75" hidden="1"/>
    <row r="387" ht="12.75" hidden="1"/>
    <row r="388" ht="12.75" hidden="1"/>
    <row r="389" ht="12.75" hidden="1"/>
    <row r="390" ht="12.75" hidden="1"/>
    <row r="391" ht="12.75" hidden="1"/>
    <row r="392" ht="12.75" hidden="1"/>
    <row r="393" ht="12.75" hidden="1"/>
    <row r="394" ht="12.75" hidden="1"/>
    <row r="395" ht="12.75" hidden="1"/>
    <row r="396" ht="12.75" hidden="1"/>
    <row r="397" ht="12.75" hidden="1"/>
    <row r="398" ht="12.75" hidden="1"/>
    <row r="399" ht="12.75" hidden="1"/>
    <row r="400" ht="12.75" hidden="1"/>
    <row r="401" ht="12.75" hidden="1"/>
    <row r="402" ht="12.75" hidden="1"/>
    <row r="403" ht="12.75" hidden="1"/>
    <row r="404" ht="12.75" hidden="1"/>
    <row r="405" ht="12.75" hidden="1"/>
    <row r="406" ht="12.75" hidden="1"/>
    <row r="407" ht="12.75" hidden="1"/>
    <row r="408" ht="12.75" hidden="1"/>
    <row r="409" ht="12.75" hidden="1"/>
    <row r="410" ht="12.75" hidden="1"/>
    <row r="411" ht="12.75" hidden="1"/>
    <row r="412" ht="12.75" hidden="1"/>
    <row r="413" ht="12.75" hidden="1"/>
    <row r="414" ht="12.75" hidden="1"/>
    <row r="415" ht="12.75" hidden="1"/>
    <row r="416" ht="12.75" hidden="1"/>
    <row r="417" ht="12.75" hidden="1"/>
    <row r="418" ht="12.75" hidden="1"/>
    <row r="419" ht="12.75" hidden="1"/>
    <row r="420" ht="12.75" hidden="1"/>
    <row r="421" ht="12.75" hidden="1"/>
    <row r="422" ht="12.75" hidden="1"/>
    <row r="423" ht="12.75" hidden="1"/>
    <row r="424" ht="12.75" hidden="1"/>
    <row r="425" ht="12.75" hidden="1"/>
    <row r="426" ht="12.75" hidden="1"/>
    <row r="427" ht="12.75" hidden="1"/>
    <row r="428" ht="12.75" hidden="1"/>
    <row r="429" ht="12.75" hidden="1"/>
    <row r="430" ht="12.75" hidden="1"/>
    <row r="431" ht="12.75" hidden="1"/>
    <row r="432" ht="12.75" hidden="1"/>
    <row r="433" ht="12.75" hidden="1"/>
    <row r="434" ht="12.75" hidden="1"/>
    <row r="435" ht="12.75" hidden="1"/>
    <row r="436" ht="12.75" hidden="1"/>
    <row r="437" ht="12.75" hidden="1"/>
    <row r="438" ht="12.75" hidden="1"/>
    <row r="439" ht="12.75" hidden="1"/>
    <row r="440" ht="12.75" hidden="1"/>
    <row r="441" ht="12.75" hidden="1"/>
    <row r="442" ht="12.75" hidden="1"/>
    <row r="443" ht="12.75" hidden="1"/>
    <row r="444" ht="12.75" hidden="1"/>
    <row r="445" ht="12.75" hidden="1"/>
    <row r="446" ht="12.75" hidden="1"/>
    <row r="447" ht="12.75" hidden="1"/>
    <row r="448" ht="12.75" hidden="1"/>
    <row r="449" ht="12.75" hidden="1"/>
    <row r="450" ht="12.75" hidden="1"/>
    <row r="451" ht="12.75" hidden="1"/>
    <row r="452" ht="12.75" hidden="1"/>
    <row r="453" ht="12.75" hidden="1"/>
    <row r="454" ht="12.75" hidden="1"/>
    <row r="455" ht="12.75" hidden="1"/>
    <row r="456" ht="12.75" hidden="1"/>
    <row r="457" ht="12.75" hidden="1"/>
    <row r="458" ht="12.75" hidden="1"/>
    <row r="459" ht="12.75" hidden="1"/>
    <row r="460" ht="12.75" hidden="1"/>
    <row r="461" ht="12.75" hidden="1"/>
    <row r="462" ht="12.75" hidden="1"/>
    <row r="463" ht="12.75" hidden="1"/>
    <row r="464" ht="12.75" hidden="1"/>
    <row r="465" ht="12.75" hidden="1"/>
    <row r="466" ht="12.75" hidden="1"/>
    <row r="467" ht="12.75" hidden="1"/>
    <row r="468" ht="12.75" hidden="1"/>
    <row r="469" ht="12.75" hidden="1"/>
    <row r="470" ht="12.75" hidden="1"/>
    <row r="471" ht="12.75" hidden="1"/>
    <row r="472" ht="12.75" hidden="1"/>
    <row r="473" ht="12.75" hidden="1"/>
    <row r="474" ht="12.75" hidden="1"/>
    <row r="475" ht="12.75" hidden="1"/>
    <row r="476" ht="12.75" hidden="1"/>
    <row r="477" ht="12.75" hidden="1"/>
    <row r="478" ht="12.75" hidden="1"/>
    <row r="479" ht="12.75" hidden="1"/>
    <row r="480" ht="12.75" hidden="1"/>
    <row r="481" ht="12.75" hidden="1"/>
    <row r="482" ht="12.75" hidden="1"/>
    <row r="483" ht="12.75" hidden="1"/>
    <row r="484" ht="12.75" hidden="1"/>
    <row r="485" ht="12.75" hidden="1"/>
    <row r="486" ht="12.75" hidden="1"/>
    <row r="487" ht="12.75" hidden="1"/>
    <row r="488" ht="12.75" hidden="1"/>
    <row r="489" ht="12.75" hidden="1"/>
    <row r="490" ht="12.75" hidden="1"/>
    <row r="491" ht="12.75" hidden="1"/>
    <row r="492" ht="12.75" hidden="1"/>
    <row r="493" ht="12.75" hidden="1"/>
    <row r="494" ht="12.75" hidden="1"/>
    <row r="495" ht="12.75" hidden="1"/>
    <row r="496" ht="12.75" hidden="1"/>
    <row r="497" ht="12.75" hidden="1"/>
    <row r="498" ht="12.75" hidden="1"/>
    <row r="499" ht="12.75" hidden="1"/>
    <row r="500" ht="12.75" hidden="1"/>
    <row r="501" ht="12.75" hidden="1"/>
    <row r="502" ht="12.75" hidden="1"/>
    <row r="503" ht="12.75" hidden="1"/>
    <row r="504" ht="12.75" hidden="1"/>
    <row r="505" ht="12.75" hidden="1"/>
    <row r="506" ht="12.75" hidden="1"/>
    <row r="507" ht="12.75" hidden="1"/>
    <row r="508" ht="12.75" hidden="1"/>
    <row r="509" ht="12.75" hidden="1"/>
    <row r="510" ht="12.75" hidden="1"/>
    <row r="511" ht="12.75" hidden="1"/>
    <row r="512" ht="12.75" hidden="1"/>
    <row r="513" ht="12.75" hidden="1"/>
    <row r="514" ht="12.75" hidden="1"/>
    <row r="515" ht="12.75" hidden="1"/>
    <row r="516" ht="12.75" hidden="1"/>
    <row r="517" ht="12.75" hidden="1"/>
    <row r="518" ht="12.75" hidden="1"/>
    <row r="519" ht="12.75" hidden="1"/>
    <row r="520" ht="12.75" hidden="1"/>
    <row r="521" ht="12.75" hidden="1"/>
    <row r="522" ht="12.75" hidden="1"/>
    <row r="523" ht="12.75" hidden="1"/>
    <row r="524" ht="12.75" hidden="1"/>
    <row r="525" ht="12.75" hidden="1"/>
    <row r="526" ht="12.75" hidden="1"/>
    <row r="527" ht="12.75" hidden="1"/>
    <row r="528" ht="12.75" hidden="1"/>
    <row r="529" ht="12.75" hidden="1"/>
    <row r="530" ht="12.75" hidden="1"/>
  </sheetData>
  <sheetProtection/>
  <printOptions gridLines="1" horizontalCentered="1" verticalCentered="1"/>
  <pageMargins left="0.7" right="0.75" top="1.01" bottom="1" header="0.8" footer="0"/>
  <pageSetup horizontalDpi="300" verticalDpi="300" orientation="portrait" pageOrder="overThenDown" r:id="rId3"/>
  <headerFooter alignWithMargins="0">
    <oddHeader>&amp;LTable 1.  Masonry fences examined after the Northridge earthquake.</oddHead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V56"/>
  <sheetViews>
    <sheetView zoomScalePageLayoutView="0" workbookViewId="0" topLeftCell="A7">
      <selection activeCell="A1" sqref="A1"/>
      <selection activeCell="A1" sqref="A1"/>
    </sheetView>
  </sheetViews>
  <sheetFormatPr defaultColWidth="9.140625" defaultRowHeight="12.75"/>
  <cols>
    <col min="1" max="1" width="5.8515625" style="4" customWidth="1"/>
    <col min="2" max="2" width="7.140625" style="8" customWidth="1"/>
    <col min="3" max="3" width="6.7109375" style="7" customWidth="1"/>
    <col min="4" max="4" width="5.8515625" style="7" customWidth="1"/>
    <col min="5" max="5" width="2.7109375" style="1" customWidth="1"/>
    <col min="6" max="6" width="2.421875" style="1" customWidth="1"/>
    <col min="7" max="7" width="4.28125" style="1" customWidth="1"/>
    <col min="8" max="8" width="2.7109375" style="1" customWidth="1"/>
    <col min="9" max="9" width="6.57421875" style="2" customWidth="1"/>
    <col min="10" max="10" width="4.8515625" style="2" customWidth="1"/>
    <col min="11" max="11" width="4.57421875" style="1" customWidth="1"/>
    <col min="12" max="12" width="3.28125" style="54" customWidth="1"/>
    <col min="13" max="17" width="2.140625" style="1" customWidth="1"/>
    <col min="18" max="18" width="2.421875" style="1" customWidth="1"/>
    <col min="19" max="19" width="2.140625" style="1" customWidth="1"/>
    <col min="20" max="20" width="5.140625" style="7" customWidth="1"/>
    <col min="21" max="21" width="5.57421875" style="7" customWidth="1"/>
  </cols>
  <sheetData>
    <row r="1" spans="2:21" ht="13.5" hidden="1" thickBot="1">
      <c r="B1" s="8" t="s">
        <v>342</v>
      </c>
      <c r="C1" s="23"/>
      <c r="D1" s="23"/>
      <c r="E1" s="24"/>
      <c r="F1" s="24" t="s">
        <v>41</v>
      </c>
      <c r="G1" s="24"/>
      <c r="H1" s="24"/>
      <c r="I1" s="55"/>
      <c r="J1" s="25"/>
      <c r="K1" s="24"/>
      <c r="L1" s="50"/>
      <c r="M1" s="24"/>
      <c r="N1" s="24"/>
      <c r="O1" s="24"/>
      <c r="P1" s="24"/>
      <c r="Q1" s="24"/>
      <c r="R1" s="24"/>
      <c r="S1" s="24"/>
      <c r="T1" s="23"/>
      <c r="U1" s="38"/>
    </row>
    <row r="2" spans="3:21" ht="13.5" hidden="1" thickBot="1">
      <c r="C2" s="6"/>
      <c r="D2" s="6"/>
      <c r="E2" s="4"/>
      <c r="F2" s="4" t="s">
        <v>41</v>
      </c>
      <c r="G2" s="4"/>
      <c r="H2" s="4"/>
      <c r="I2" s="9"/>
      <c r="J2" s="5"/>
      <c r="K2" s="4"/>
      <c r="L2" s="51"/>
      <c r="M2" s="4"/>
      <c r="N2" s="4"/>
      <c r="O2" s="4"/>
      <c r="P2" s="4"/>
      <c r="Q2" s="4"/>
      <c r="R2" s="4"/>
      <c r="S2" s="4"/>
      <c r="T2" s="6"/>
      <c r="U2" s="39"/>
    </row>
    <row r="3" spans="3:21" ht="13.5" hidden="1" thickBot="1">
      <c r="C3" s="6"/>
      <c r="D3" s="6"/>
      <c r="E3" s="4"/>
      <c r="F3" s="4" t="s">
        <v>41</v>
      </c>
      <c r="G3" s="4"/>
      <c r="H3" s="4"/>
      <c r="I3" s="9"/>
      <c r="J3" s="5"/>
      <c r="K3" s="4"/>
      <c r="L3" s="51"/>
      <c r="M3" s="4"/>
      <c r="N3" s="4"/>
      <c r="O3" s="4"/>
      <c r="P3" s="4"/>
      <c r="Q3" s="4"/>
      <c r="R3" s="4"/>
      <c r="S3" s="4"/>
      <c r="T3" s="6"/>
      <c r="U3" s="39"/>
    </row>
    <row r="4" spans="3:21" ht="13.5" hidden="1" thickBot="1">
      <c r="C4" s="6"/>
      <c r="D4" s="6"/>
      <c r="E4" s="4"/>
      <c r="F4" s="4" t="s">
        <v>41</v>
      </c>
      <c r="G4" s="4"/>
      <c r="H4" s="4"/>
      <c r="I4" s="9"/>
      <c r="J4" s="5"/>
      <c r="K4" s="4"/>
      <c r="L4" s="51"/>
      <c r="M4" s="4"/>
      <c r="N4" s="4"/>
      <c r="O4" s="4"/>
      <c r="P4" s="4"/>
      <c r="Q4" s="4"/>
      <c r="R4" s="4"/>
      <c r="S4" s="4"/>
      <c r="T4" s="6"/>
      <c r="U4" s="39"/>
    </row>
    <row r="5" spans="3:21" ht="13.5" hidden="1" thickBot="1">
      <c r="C5" s="6"/>
      <c r="D5" s="6"/>
      <c r="E5" s="4"/>
      <c r="F5" s="4" t="s">
        <v>41</v>
      </c>
      <c r="G5" s="4"/>
      <c r="H5" s="4"/>
      <c r="I5" s="9"/>
      <c r="J5" s="5"/>
      <c r="K5" s="4"/>
      <c r="L5" s="51"/>
      <c r="M5" s="4"/>
      <c r="N5" s="4"/>
      <c r="O5" s="4"/>
      <c r="P5" s="4"/>
      <c r="Q5" s="4"/>
      <c r="R5" s="4"/>
      <c r="S5" s="4"/>
      <c r="T5" s="6"/>
      <c r="U5" s="39"/>
    </row>
    <row r="6" spans="3:21" ht="13.5" hidden="1" thickBot="1">
      <c r="C6" s="6"/>
      <c r="D6" s="6"/>
      <c r="E6" s="4"/>
      <c r="F6" s="4" t="s">
        <v>41</v>
      </c>
      <c r="G6" s="4"/>
      <c r="H6" s="4"/>
      <c r="I6" s="9"/>
      <c r="J6" s="5"/>
      <c r="K6" s="4"/>
      <c r="L6" s="51"/>
      <c r="M6" s="4"/>
      <c r="N6" s="4"/>
      <c r="O6" s="4"/>
      <c r="P6" s="4"/>
      <c r="Q6" s="4"/>
      <c r="R6" s="4"/>
      <c r="S6" s="4"/>
      <c r="T6" s="6"/>
      <c r="U6" s="39"/>
    </row>
    <row r="7" spans="1:21" s="45" customFormat="1" ht="13.5" thickBot="1">
      <c r="A7" s="42"/>
      <c r="B7" s="10"/>
      <c r="C7" s="18" t="s">
        <v>0</v>
      </c>
      <c r="D7" s="19"/>
      <c r="E7" s="19"/>
      <c r="F7" s="19"/>
      <c r="G7" s="19"/>
      <c r="H7" s="19"/>
      <c r="I7" s="20"/>
      <c r="J7" s="20"/>
      <c r="K7" s="19"/>
      <c r="L7" s="19"/>
      <c r="M7" s="18" t="s">
        <v>1</v>
      </c>
      <c r="N7" s="19"/>
      <c r="O7" s="19"/>
      <c r="P7" s="19"/>
      <c r="Q7" s="19"/>
      <c r="R7" s="19"/>
      <c r="S7" s="19"/>
      <c r="T7" s="19"/>
      <c r="U7" s="21"/>
    </row>
    <row r="8" spans="1:21" s="46" customFormat="1" ht="141" customHeight="1" thickBot="1">
      <c r="A8" s="49" t="s">
        <v>2</v>
      </c>
      <c r="B8" s="11" t="s">
        <v>3</v>
      </c>
      <c r="C8" s="14" t="s">
        <v>4</v>
      </c>
      <c r="D8" s="15" t="s">
        <v>5</v>
      </c>
      <c r="E8" s="15" t="s">
        <v>346</v>
      </c>
      <c r="F8" s="15" t="s">
        <v>347</v>
      </c>
      <c r="G8" s="15" t="s">
        <v>7</v>
      </c>
      <c r="H8" s="15" t="s">
        <v>8</v>
      </c>
      <c r="I8" s="16" t="s">
        <v>9</v>
      </c>
      <c r="J8" s="16" t="s">
        <v>10</v>
      </c>
      <c r="K8" s="15" t="s">
        <v>11</v>
      </c>
      <c r="L8" s="44" t="s">
        <v>12</v>
      </c>
      <c r="M8" s="14" t="s">
        <v>348</v>
      </c>
      <c r="N8" s="15" t="s">
        <v>13</v>
      </c>
      <c r="O8" s="15" t="s">
        <v>14</v>
      </c>
      <c r="P8" s="15" t="s">
        <v>15</v>
      </c>
      <c r="Q8" s="15" t="s">
        <v>16</v>
      </c>
      <c r="R8" s="15" t="s">
        <v>17</v>
      </c>
      <c r="S8" s="15" t="s">
        <v>18</v>
      </c>
      <c r="T8" s="15" t="s">
        <v>19</v>
      </c>
      <c r="U8" s="17" t="s">
        <v>20</v>
      </c>
    </row>
    <row r="9" spans="1:22" ht="12.75">
      <c r="A9" s="58">
        <v>1</v>
      </c>
      <c r="B9" s="3" t="s">
        <v>149</v>
      </c>
      <c r="C9" s="35">
        <v>9.753599999999999</v>
      </c>
      <c r="D9" s="3">
        <v>247</v>
      </c>
      <c r="E9" s="33" t="s">
        <v>145</v>
      </c>
      <c r="F9" s="33" t="s">
        <v>34</v>
      </c>
      <c r="G9" s="33">
        <v>8</v>
      </c>
      <c r="H9" s="33" t="s">
        <v>145</v>
      </c>
      <c r="I9" s="34">
        <v>32.004000000000005</v>
      </c>
      <c r="J9" s="34">
        <v>1.6764000000000001</v>
      </c>
      <c r="K9" s="3">
        <v>0</v>
      </c>
      <c r="L9" s="52" t="s">
        <v>145</v>
      </c>
      <c r="M9" s="33"/>
      <c r="N9" s="33"/>
      <c r="O9" s="33"/>
      <c r="P9" s="33"/>
      <c r="Q9" s="33" t="s">
        <v>37</v>
      </c>
      <c r="R9" s="33"/>
      <c r="S9" s="33"/>
      <c r="T9" s="3"/>
      <c r="U9" s="3"/>
      <c r="V9" s="61">
        <v>247</v>
      </c>
    </row>
    <row r="10" spans="1:22" ht="12.75">
      <c r="A10" s="57">
        <v>2</v>
      </c>
      <c r="B10" s="3" t="s">
        <v>150</v>
      </c>
      <c r="C10" s="35">
        <v>9.753599999999999</v>
      </c>
      <c r="D10" s="3">
        <v>247</v>
      </c>
      <c r="E10" s="33" t="s">
        <v>145</v>
      </c>
      <c r="F10" s="33" t="s">
        <v>34</v>
      </c>
      <c r="G10" s="33">
        <v>8</v>
      </c>
      <c r="H10" s="33" t="s">
        <v>145</v>
      </c>
      <c r="I10" s="34">
        <v>3.048</v>
      </c>
      <c r="J10" s="34">
        <v>2.286</v>
      </c>
      <c r="K10" s="3">
        <v>0</v>
      </c>
      <c r="L10" s="52" t="s">
        <v>145</v>
      </c>
      <c r="M10" s="33"/>
      <c r="N10" s="33"/>
      <c r="O10" s="33"/>
      <c r="P10" s="33"/>
      <c r="Q10" s="33" t="s">
        <v>37</v>
      </c>
      <c r="R10" s="33"/>
      <c r="S10" s="33"/>
      <c r="T10" s="3"/>
      <c r="U10" s="3">
        <v>270</v>
      </c>
      <c r="V10" s="61">
        <v>247</v>
      </c>
    </row>
    <row r="11" spans="1:22" ht="12.75">
      <c r="A11" s="58">
        <v>3</v>
      </c>
      <c r="B11" s="3" t="s">
        <v>211</v>
      </c>
      <c r="C11" s="35">
        <v>4.2672</v>
      </c>
      <c r="D11" s="3">
        <v>209</v>
      </c>
      <c r="E11" s="33" t="s">
        <v>145</v>
      </c>
      <c r="F11" s="33" t="s">
        <v>34</v>
      </c>
      <c r="G11" s="33">
        <v>8</v>
      </c>
      <c r="H11" s="33" t="s">
        <v>145</v>
      </c>
      <c r="I11" s="34">
        <v>22.86</v>
      </c>
      <c r="J11" s="34">
        <v>1.524</v>
      </c>
      <c r="K11" s="3">
        <v>0</v>
      </c>
      <c r="L11" s="52" t="s">
        <v>145</v>
      </c>
      <c r="M11" s="33"/>
      <c r="N11" s="33"/>
      <c r="O11" s="33"/>
      <c r="P11" s="33"/>
      <c r="Q11" s="33"/>
      <c r="R11" s="33" t="s">
        <v>37</v>
      </c>
      <c r="S11" s="33"/>
      <c r="T11" s="3">
        <v>270</v>
      </c>
      <c r="U11" s="3"/>
      <c r="V11" s="61">
        <v>209</v>
      </c>
    </row>
    <row r="12" spans="1:22" ht="12.75">
      <c r="A12" s="57">
        <v>4</v>
      </c>
      <c r="B12" s="3" t="s">
        <v>251</v>
      </c>
      <c r="C12" s="35">
        <v>3.429</v>
      </c>
      <c r="D12" s="3">
        <v>243</v>
      </c>
      <c r="E12" s="33" t="s">
        <v>145</v>
      </c>
      <c r="F12" s="33" t="s">
        <v>34</v>
      </c>
      <c r="G12" s="33">
        <v>8</v>
      </c>
      <c r="H12" s="33" t="s">
        <v>145</v>
      </c>
      <c r="I12" s="34">
        <v>20.1168</v>
      </c>
      <c r="J12" s="34">
        <v>1.6764000000000001</v>
      </c>
      <c r="K12" s="3">
        <v>0</v>
      </c>
      <c r="L12" s="52" t="s">
        <v>145</v>
      </c>
      <c r="M12" s="33"/>
      <c r="N12" s="33"/>
      <c r="O12" s="33"/>
      <c r="P12" s="33"/>
      <c r="Q12" s="33"/>
      <c r="R12" s="33" t="s">
        <v>37</v>
      </c>
      <c r="S12" s="33"/>
      <c r="T12" s="3"/>
      <c r="U12" s="3"/>
      <c r="V12" s="61">
        <v>243</v>
      </c>
    </row>
    <row r="13" spans="1:22" ht="12.75">
      <c r="A13" s="58">
        <v>5</v>
      </c>
      <c r="B13" s="3" t="s">
        <v>194</v>
      </c>
      <c r="C13" s="35">
        <v>6.172199999999999</v>
      </c>
      <c r="D13" s="3">
        <v>264</v>
      </c>
      <c r="E13" s="33" t="s">
        <v>145</v>
      </c>
      <c r="F13" s="33" t="s">
        <v>34</v>
      </c>
      <c r="G13" s="33">
        <v>8</v>
      </c>
      <c r="H13" s="33" t="s">
        <v>145</v>
      </c>
      <c r="I13" s="34">
        <v>4.2672</v>
      </c>
      <c r="J13" s="34">
        <v>1.8288000000000002</v>
      </c>
      <c r="K13" s="3">
        <v>170</v>
      </c>
      <c r="L13" s="52" t="s">
        <v>145</v>
      </c>
      <c r="M13" s="33"/>
      <c r="N13" s="33"/>
      <c r="O13" s="33"/>
      <c r="P13" s="33"/>
      <c r="Q13" s="33"/>
      <c r="R13" s="33" t="s">
        <v>37</v>
      </c>
      <c r="S13" s="33"/>
      <c r="T13" s="3"/>
      <c r="U13" s="3"/>
      <c r="V13" s="61">
        <v>94</v>
      </c>
    </row>
    <row r="14" spans="1:22" ht="12.75">
      <c r="A14" s="57">
        <v>6</v>
      </c>
      <c r="B14" s="3" t="s">
        <v>195</v>
      </c>
      <c r="C14" s="35">
        <v>6.172199999999999</v>
      </c>
      <c r="D14" s="3">
        <v>264</v>
      </c>
      <c r="E14" s="33" t="s">
        <v>145</v>
      </c>
      <c r="F14" s="33" t="s">
        <v>34</v>
      </c>
      <c r="G14" s="33">
        <v>8</v>
      </c>
      <c r="H14" s="33" t="s">
        <v>145</v>
      </c>
      <c r="I14" s="34">
        <v>17.9832</v>
      </c>
      <c r="J14" s="34">
        <v>1.8288000000000002</v>
      </c>
      <c r="K14" s="3">
        <v>170</v>
      </c>
      <c r="L14" s="52" t="s">
        <v>145</v>
      </c>
      <c r="M14" s="33"/>
      <c r="N14" s="33"/>
      <c r="O14" s="33"/>
      <c r="P14" s="33"/>
      <c r="Q14" s="33"/>
      <c r="R14" s="33" t="s">
        <v>37</v>
      </c>
      <c r="S14" s="33"/>
      <c r="T14" s="3"/>
      <c r="U14" s="3"/>
      <c r="V14" s="61">
        <v>94</v>
      </c>
    </row>
    <row r="15" spans="1:22" ht="12.75">
      <c r="A15" s="58">
        <v>7</v>
      </c>
      <c r="B15" s="3" t="s">
        <v>144</v>
      </c>
      <c r="C15" s="35">
        <v>5.7531</v>
      </c>
      <c r="D15" s="3">
        <v>269</v>
      </c>
      <c r="E15" s="33" t="s">
        <v>145</v>
      </c>
      <c r="F15" s="33" t="s">
        <v>34</v>
      </c>
      <c r="G15" s="33">
        <v>9</v>
      </c>
      <c r="H15" s="33" t="s">
        <v>145</v>
      </c>
      <c r="I15" s="34">
        <v>28.956000000000003</v>
      </c>
      <c r="J15" s="34">
        <v>1.8288000000000002</v>
      </c>
      <c r="K15" s="3">
        <v>0</v>
      </c>
      <c r="L15" s="52" t="s">
        <v>145</v>
      </c>
      <c r="M15" s="33"/>
      <c r="N15" s="33"/>
      <c r="O15" s="33"/>
      <c r="P15" s="33"/>
      <c r="Q15" s="33"/>
      <c r="R15" s="33" t="s">
        <v>37</v>
      </c>
      <c r="S15" s="33"/>
      <c r="T15" s="3"/>
      <c r="U15" s="3"/>
      <c r="V15" s="61">
        <v>269</v>
      </c>
    </row>
    <row r="16" spans="1:22" ht="12.75">
      <c r="A16" s="57">
        <v>8</v>
      </c>
      <c r="B16" s="3" t="s">
        <v>157</v>
      </c>
      <c r="C16" s="35">
        <v>6.400799999999999</v>
      </c>
      <c r="D16" s="3">
        <v>222</v>
      </c>
      <c r="E16" s="33" t="s">
        <v>145</v>
      </c>
      <c r="F16" s="33" t="s">
        <v>34</v>
      </c>
      <c r="G16" s="33">
        <v>8</v>
      </c>
      <c r="H16" s="33" t="s">
        <v>145</v>
      </c>
      <c r="I16" s="34">
        <v>11.5824</v>
      </c>
      <c r="J16" s="34">
        <v>1.8288000000000002</v>
      </c>
      <c r="K16" s="3">
        <v>0</v>
      </c>
      <c r="L16" s="52" t="s">
        <v>145</v>
      </c>
      <c r="M16" s="33"/>
      <c r="N16" s="33"/>
      <c r="O16" s="33"/>
      <c r="P16" s="33" t="s">
        <v>37</v>
      </c>
      <c r="Q16" s="33"/>
      <c r="R16" s="33"/>
      <c r="S16" s="33"/>
      <c r="T16" s="3"/>
      <c r="U16" s="3"/>
      <c r="V16" s="61">
        <v>222</v>
      </c>
    </row>
    <row r="17" spans="1:22" ht="12.75">
      <c r="A17" s="58">
        <v>9</v>
      </c>
      <c r="B17" s="3" t="s">
        <v>158</v>
      </c>
      <c r="C17" s="35">
        <v>6.400799999999999</v>
      </c>
      <c r="D17" s="3">
        <v>222</v>
      </c>
      <c r="E17" s="33" t="s">
        <v>145</v>
      </c>
      <c r="F17" s="33" t="s">
        <v>34</v>
      </c>
      <c r="G17" s="33">
        <v>8</v>
      </c>
      <c r="H17" s="33" t="s">
        <v>145</v>
      </c>
      <c r="I17" s="34">
        <v>28.651200000000003</v>
      </c>
      <c r="J17" s="34">
        <v>1.8288000000000002</v>
      </c>
      <c r="K17" s="3">
        <v>0</v>
      </c>
      <c r="L17" s="52" t="s">
        <v>145</v>
      </c>
      <c r="M17" s="33"/>
      <c r="N17" s="33"/>
      <c r="O17" s="33"/>
      <c r="P17" s="33" t="s">
        <v>37</v>
      </c>
      <c r="Q17" s="33"/>
      <c r="R17" s="33"/>
      <c r="S17" s="33"/>
      <c r="T17" s="3"/>
      <c r="U17" s="3"/>
      <c r="V17" s="61">
        <v>222</v>
      </c>
    </row>
    <row r="18" spans="1:22" ht="12.75">
      <c r="A18" s="57">
        <v>10</v>
      </c>
      <c r="B18" s="3" t="s">
        <v>259</v>
      </c>
      <c r="C18" s="35">
        <v>10.363199999999999</v>
      </c>
      <c r="D18" s="3">
        <v>242</v>
      </c>
      <c r="E18" s="33" t="s">
        <v>145</v>
      </c>
      <c r="F18" s="33" t="s">
        <v>34</v>
      </c>
      <c r="G18" s="33" t="s">
        <v>35</v>
      </c>
      <c r="H18" s="33" t="s">
        <v>145</v>
      </c>
      <c r="I18" s="34">
        <v>24.9936</v>
      </c>
      <c r="J18" s="34">
        <v>1.524</v>
      </c>
      <c r="K18" s="3">
        <v>0</v>
      </c>
      <c r="L18" s="52" t="s">
        <v>145</v>
      </c>
      <c r="M18" s="33"/>
      <c r="N18" s="33"/>
      <c r="O18" s="33"/>
      <c r="P18" s="33" t="s">
        <v>37</v>
      </c>
      <c r="Q18" s="33"/>
      <c r="R18" s="33"/>
      <c r="S18" s="33"/>
      <c r="T18" s="3"/>
      <c r="U18" s="3"/>
      <c r="V18" s="61">
        <v>242</v>
      </c>
    </row>
    <row r="19" spans="1:22" ht="12.75">
      <c r="A19" s="58">
        <v>11</v>
      </c>
      <c r="B19" s="3" t="s">
        <v>252</v>
      </c>
      <c r="C19" s="35">
        <v>3.429</v>
      </c>
      <c r="D19" s="3">
        <v>243</v>
      </c>
      <c r="E19" s="33" t="s">
        <v>145</v>
      </c>
      <c r="F19" s="33" t="s">
        <v>34</v>
      </c>
      <c r="G19" s="33">
        <v>8</v>
      </c>
      <c r="H19" s="33" t="s">
        <v>145</v>
      </c>
      <c r="I19" s="34">
        <v>7.010400000000001</v>
      </c>
      <c r="J19" s="34">
        <v>1.8288000000000002</v>
      </c>
      <c r="K19" s="3">
        <v>0</v>
      </c>
      <c r="L19" s="52" t="s">
        <v>145</v>
      </c>
      <c r="M19" s="33"/>
      <c r="N19" s="33"/>
      <c r="O19" s="33"/>
      <c r="P19" s="33" t="s">
        <v>37</v>
      </c>
      <c r="Q19" s="33"/>
      <c r="R19" s="33"/>
      <c r="S19" s="33"/>
      <c r="T19" s="3"/>
      <c r="U19" s="3"/>
      <c r="V19" s="61">
        <v>243</v>
      </c>
    </row>
    <row r="20" spans="1:22" ht="12.75">
      <c r="A20" s="57">
        <v>12</v>
      </c>
      <c r="B20" s="3" t="s">
        <v>253</v>
      </c>
      <c r="C20" s="35">
        <v>3.429</v>
      </c>
      <c r="D20" s="3">
        <v>243</v>
      </c>
      <c r="E20" s="33" t="s">
        <v>145</v>
      </c>
      <c r="F20" s="33" t="s">
        <v>34</v>
      </c>
      <c r="G20" s="33">
        <v>8</v>
      </c>
      <c r="H20" s="33" t="s">
        <v>145</v>
      </c>
      <c r="I20" s="34">
        <v>8.5344</v>
      </c>
      <c r="J20" s="34">
        <v>1.8288000000000002</v>
      </c>
      <c r="K20" s="3">
        <v>0</v>
      </c>
      <c r="L20" s="52" t="s">
        <v>145</v>
      </c>
      <c r="M20" s="33"/>
      <c r="N20" s="33"/>
      <c r="O20" s="33"/>
      <c r="P20" s="33" t="s">
        <v>37</v>
      </c>
      <c r="Q20" s="33"/>
      <c r="R20" s="33"/>
      <c r="S20" s="33"/>
      <c r="T20" s="3"/>
      <c r="U20" s="3"/>
      <c r="V20" s="61">
        <v>243</v>
      </c>
    </row>
    <row r="21" spans="1:22" ht="12.75">
      <c r="A21" s="58">
        <v>13</v>
      </c>
      <c r="B21" s="3" t="s">
        <v>184</v>
      </c>
      <c r="C21" s="35">
        <v>3.429</v>
      </c>
      <c r="D21" s="3">
        <v>186</v>
      </c>
      <c r="E21" s="33" t="s">
        <v>145</v>
      </c>
      <c r="F21" s="33" t="s">
        <v>41</v>
      </c>
      <c r="G21" s="33">
        <v>8</v>
      </c>
      <c r="H21" s="33" t="s">
        <v>35</v>
      </c>
      <c r="I21" s="34">
        <v>22.250400000000003</v>
      </c>
      <c r="J21" s="34">
        <v>2.4384</v>
      </c>
      <c r="K21" s="3">
        <v>0</v>
      </c>
      <c r="L21" s="52" t="s">
        <v>145</v>
      </c>
      <c r="M21" s="33"/>
      <c r="N21" s="33" t="s">
        <v>37</v>
      </c>
      <c r="O21" s="33"/>
      <c r="P21" s="33"/>
      <c r="Q21" s="33"/>
      <c r="R21" s="33"/>
      <c r="S21" s="33"/>
      <c r="T21" s="3"/>
      <c r="U21" s="3"/>
      <c r="V21" s="61">
        <v>186</v>
      </c>
    </row>
    <row r="22" spans="1:22" ht="12.75">
      <c r="A22" s="57">
        <v>14</v>
      </c>
      <c r="B22" s="3" t="s">
        <v>202</v>
      </c>
      <c r="C22" s="35">
        <v>5.3721</v>
      </c>
      <c r="D22" s="3">
        <v>208</v>
      </c>
      <c r="E22" s="33" t="s">
        <v>145</v>
      </c>
      <c r="F22" s="33" t="s">
        <v>34</v>
      </c>
      <c r="G22" s="33">
        <v>7</v>
      </c>
      <c r="H22" s="33" t="s">
        <v>47</v>
      </c>
      <c r="I22" s="34">
        <v>7.62</v>
      </c>
      <c r="J22" s="34">
        <v>1.8288000000000002</v>
      </c>
      <c r="K22" s="3">
        <v>0</v>
      </c>
      <c r="L22" s="40" t="s">
        <v>145</v>
      </c>
      <c r="M22" s="33"/>
      <c r="N22" s="33" t="s">
        <v>37</v>
      </c>
      <c r="O22" s="33"/>
      <c r="P22" s="33"/>
      <c r="Q22" s="33"/>
      <c r="R22" s="33"/>
      <c r="S22" s="33"/>
      <c r="T22" s="3"/>
      <c r="U22" s="3"/>
      <c r="V22" s="61">
        <v>208</v>
      </c>
    </row>
    <row r="23" spans="1:22" ht="12.75">
      <c r="A23" s="58">
        <v>15</v>
      </c>
      <c r="B23" s="3" t="s">
        <v>185</v>
      </c>
      <c r="C23" s="35">
        <v>3.429</v>
      </c>
      <c r="D23" s="3">
        <v>186</v>
      </c>
      <c r="E23" s="33" t="s">
        <v>145</v>
      </c>
      <c r="F23" s="33" t="s">
        <v>41</v>
      </c>
      <c r="G23" s="33">
        <v>8</v>
      </c>
      <c r="H23" s="33" t="s">
        <v>35</v>
      </c>
      <c r="I23" s="34">
        <v>10.972800000000001</v>
      </c>
      <c r="J23" s="34">
        <v>0.9144000000000001</v>
      </c>
      <c r="K23" s="3">
        <v>0</v>
      </c>
      <c r="L23" s="52" t="s">
        <v>145</v>
      </c>
      <c r="M23" s="33"/>
      <c r="N23" s="33"/>
      <c r="O23" s="33" t="s">
        <v>37</v>
      </c>
      <c r="P23" s="33"/>
      <c r="Q23" s="33"/>
      <c r="R23" s="33"/>
      <c r="S23" s="33"/>
      <c r="T23" s="3"/>
      <c r="U23" s="3"/>
      <c r="V23" s="61">
        <v>186</v>
      </c>
    </row>
    <row r="24" spans="1:22" ht="12.75">
      <c r="A24" s="57">
        <v>16</v>
      </c>
      <c r="B24" s="3" t="s">
        <v>245</v>
      </c>
      <c r="C24" s="35">
        <v>3.2003999999999997</v>
      </c>
      <c r="D24" s="3">
        <v>189</v>
      </c>
      <c r="E24" s="33" t="s">
        <v>145</v>
      </c>
      <c r="F24" s="33" t="s">
        <v>34</v>
      </c>
      <c r="G24" s="33">
        <v>8</v>
      </c>
      <c r="H24" s="33" t="s">
        <v>145</v>
      </c>
      <c r="I24" s="34">
        <v>22.86</v>
      </c>
      <c r="J24" s="34">
        <v>1.8288000000000002</v>
      </c>
      <c r="K24" s="3">
        <v>170</v>
      </c>
      <c r="L24" s="52" t="s">
        <v>145</v>
      </c>
      <c r="M24" s="33"/>
      <c r="N24" s="33"/>
      <c r="O24" s="33"/>
      <c r="P24" s="33"/>
      <c r="Q24" s="33"/>
      <c r="R24" s="33"/>
      <c r="S24" s="33" t="s">
        <v>37</v>
      </c>
      <c r="T24" s="3"/>
      <c r="U24" s="3"/>
      <c r="V24" s="61">
        <v>19</v>
      </c>
    </row>
    <row r="25" spans="1:22" ht="12.75">
      <c r="A25" s="58">
        <v>17</v>
      </c>
      <c r="B25" s="3" t="s">
        <v>200</v>
      </c>
      <c r="C25" s="35">
        <v>5.3721</v>
      </c>
      <c r="D25" s="3">
        <v>208</v>
      </c>
      <c r="E25" s="33" t="s">
        <v>145</v>
      </c>
      <c r="F25" s="33" t="s">
        <v>34</v>
      </c>
      <c r="G25" s="33">
        <v>7</v>
      </c>
      <c r="H25" s="33" t="s">
        <v>47</v>
      </c>
      <c r="I25" s="34">
        <v>30.48</v>
      </c>
      <c r="J25" s="34">
        <v>1.8288000000000002</v>
      </c>
      <c r="K25" s="3">
        <v>10</v>
      </c>
      <c r="L25" s="40" t="s">
        <v>145</v>
      </c>
      <c r="M25" s="33"/>
      <c r="N25" s="33"/>
      <c r="O25" s="33" t="s">
        <v>37</v>
      </c>
      <c r="P25" s="33"/>
      <c r="Q25" s="33"/>
      <c r="R25" s="33"/>
      <c r="S25" s="33"/>
      <c r="T25" s="3"/>
      <c r="U25" s="3"/>
      <c r="V25" s="61">
        <v>198</v>
      </c>
    </row>
    <row r="26" spans="1:22" ht="12.75">
      <c r="A26" s="57">
        <v>18</v>
      </c>
      <c r="B26" s="3" t="s">
        <v>201</v>
      </c>
      <c r="C26" s="35">
        <v>5.3721</v>
      </c>
      <c r="D26" s="3">
        <v>208</v>
      </c>
      <c r="E26" s="33" t="s">
        <v>145</v>
      </c>
      <c r="F26" s="33" t="s">
        <v>34</v>
      </c>
      <c r="G26" s="33">
        <v>7</v>
      </c>
      <c r="H26" s="33" t="s">
        <v>47</v>
      </c>
      <c r="I26" s="34">
        <v>6.096</v>
      </c>
      <c r="J26" s="34">
        <v>1.8288000000000002</v>
      </c>
      <c r="K26" s="3">
        <v>0</v>
      </c>
      <c r="L26" s="40" t="s">
        <v>145</v>
      </c>
      <c r="M26" s="33"/>
      <c r="N26" s="33"/>
      <c r="O26" s="33" t="s">
        <v>37</v>
      </c>
      <c r="P26" s="33"/>
      <c r="Q26" s="33"/>
      <c r="R26" s="33"/>
      <c r="S26" s="33"/>
      <c r="T26" s="3"/>
      <c r="U26" s="3"/>
      <c r="V26" s="61">
        <v>208</v>
      </c>
    </row>
    <row r="27" spans="1:22" ht="12.75">
      <c r="A27" s="58">
        <v>19</v>
      </c>
      <c r="B27" s="3" t="s">
        <v>216</v>
      </c>
      <c r="C27" s="35">
        <v>2.6289</v>
      </c>
      <c r="D27" s="3">
        <v>218</v>
      </c>
      <c r="E27" s="33" t="s">
        <v>145</v>
      </c>
      <c r="F27" s="33" t="s">
        <v>34</v>
      </c>
      <c r="G27" s="33">
        <v>8</v>
      </c>
      <c r="H27" s="33" t="s">
        <v>47</v>
      </c>
      <c r="I27" s="34">
        <v>14.630400000000002</v>
      </c>
      <c r="J27" s="34">
        <v>1.8288000000000002</v>
      </c>
      <c r="K27" s="3">
        <v>0</v>
      </c>
      <c r="L27" s="40" t="s">
        <v>145</v>
      </c>
      <c r="M27" s="33"/>
      <c r="N27" s="33"/>
      <c r="O27" s="33" t="s">
        <v>37</v>
      </c>
      <c r="P27" s="33"/>
      <c r="Q27" s="33"/>
      <c r="R27" s="33"/>
      <c r="S27" s="33"/>
      <c r="T27" s="3"/>
      <c r="U27" s="3"/>
      <c r="V27" s="61">
        <v>218</v>
      </c>
    </row>
    <row r="28" spans="1:22" ht="12.75">
      <c r="A28" s="57">
        <v>20</v>
      </c>
      <c r="B28" s="3" t="s">
        <v>217</v>
      </c>
      <c r="C28" s="35">
        <v>2.6289</v>
      </c>
      <c r="D28" s="3">
        <v>218</v>
      </c>
      <c r="E28" s="33" t="s">
        <v>145</v>
      </c>
      <c r="F28" s="33" t="s">
        <v>34</v>
      </c>
      <c r="G28" s="33">
        <v>8</v>
      </c>
      <c r="H28" s="33" t="s">
        <v>47</v>
      </c>
      <c r="I28" s="34">
        <v>3.048</v>
      </c>
      <c r="J28" s="34">
        <v>1.8288000000000002</v>
      </c>
      <c r="K28" s="3">
        <v>0</v>
      </c>
      <c r="L28" s="40" t="s">
        <v>145</v>
      </c>
      <c r="M28" s="33"/>
      <c r="N28" s="33"/>
      <c r="O28" s="33" t="s">
        <v>37</v>
      </c>
      <c r="P28" s="33"/>
      <c r="Q28" s="33"/>
      <c r="R28" s="33"/>
      <c r="S28" s="33"/>
      <c r="T28" s="3"/>
      <c r="U28" s="3"/>
      <c r="V28" s="61">
        <v>218</v>
      </c>
    </row>
    <row r="29" spans="1:22" ht="12.75">
      <c r="A29" s="58">
        <v>21</v>
      </c>
      <c r="B29" s="3" t="s">
        <v>151</v>
      </c>
      <c r="C29" s="35">
        <v>3.3146999999999998</v>
      </c>
      <c r="D29" s="3">
        <v>224</v>
      </c>
      <c r="E29" s="33" t="s">
        <v>145</v>
      </c>
      <c r="F29" s="33" t="s">
        <v>34</v>
      </c>
      <c r="G29" s="33">
        <v>8</v>
      </c>
      <c r="H29" s="33" t="s">
        <v>145</v>
      </c>
      <c r="I29" s="34">
        <v>16.764</v>
      </c>
      <c r="J29" s="34">
        <v>1.8288000000000002</v>
      </c>
      <c r="K29" s="3">
        <v>5</v>
      </c>
      <c r="L29" s="52" t="s">
        <v>145</v>
      </c>
      <c r="M29" s="33"/>
      <c r="N29" s="33"/>
      <c r="O29" s="33"/>
      <c r="P29" s="33"/>
      <c r="Q29" s="33"/>
      <c r="R29" s="33"/>
      <c r="S29" s="33" t="s">
        <v>37</v>
      </c>
      <c r="T29" s="3"/>
      <c r="U29" s="3"/>
      <c r="V29" s="61">
        <v>219</v>
      </c>
    </row>
    <row r="30" spans="1:22" ht="12.75">
      <c r="A30" s="57">
        <v>22</v>
      </c>
      <c r="B30" s="3" t="s">
        <v>88</v>
      </c>
      <c r="C30" s="35">
        <v>5.3721</v>
      </c>
      <c r="D30" s="3">
        <v>208</v>
      </c>
      <c r="E30" s="33" t="s">
        <v>145</v>
      </c>
      <c r="F30" s="33" t="s">
        <v>34</v>
      </c>
      <c r="G30" s="33">
        <v>7</v>
      </c>
      <c r="H30" s="33" t="s">
        <v>47</v>
      </c>
      <c r="I30" s="34">
        <v>25.2984</v>
      </c>
      <c r="J30" s="34">
        <v>1.8288000000000002</v>
      </c>
      <c r="K30" s="3">
        <v>90</v>
      </c>
      <c r="L30" s="40" t="s">
        <v>36</v>
      </c>
      <c r="M30" s="33"/>
      <c r="N30" s="33"/>
      <c r="O30" s="33"/>
      <c r="P30" s="33"/>
      <c r="Q30" s="33" t="s">
        <v>37</v>
      </c>
      <c r="R30" s="33"/>
      <c r="S30" s="33"/>
      <c r="T30" s="3"/>
      <c r="U30" s="3">
        <v>0</v>
      </c>
      <c r="V30" s="61">
        <v>118</v>
      </c>
    </row>
    <row r="31" spans="1:22" ht="12.75">
      <c r="A31" s="58">
        <v>23</v>
      </c>
      <c r="B31" s="3" t="s">
        <v>137</v>
      </c>
      <c r="C31" s="35">
        <v>5.334</v>
      </c>
      <c r="D31" s="3">
        <v>221</v>
      </c>
      <c r="E31" s="33" t="s">
        <v>145</v>
      </c>
      <c r="F31" s="33" t="s">
        <v>41</v>
      </c>
      <c r="G31" s="33">
        <v>8</v>
      </c>
      <c r="H31" s="33" t="s">
        <v>145</v>
      </c>
      <c r="I31" s="34">
        <v>18.288</v>
      </c>
      <c r="J31" s="34">
        <v>1.6764000000000001</v>
      </c>
      <c r="K31" s="3">
        <v>90</v>
      </c>
      <c r="L31" s="52" t="s">
        <v>36</v>
      </c>
      <c r="M31" s="33"/>
      <c r="N31" s="33"/>
      <c r="O31" s="33"/>
      <c r="P31" s="33"/>
      <c r="Q31" s="33"/>
      <c r="R31" s="33" t="s">
        <v>37</v>
      </c>
      <c r="S31" s="33"/>
      <c r="T31" s="3">
        <v>0</v>
      </c>
      <c r="U31" s="3"/>
      <c r="V31" s="61">
        <v>131</v>
      </c>
    </row>
    <row r="32" spans="1:22" ht="12.75">
      <c r="A32" s="57">
        <v>24</v>
      </c>
      <c r="B32" s="3" t="s">
        <v>57</v>
      </c>
      <c r="C32" s="35">
        <v>6.400799999999999</v>
      </c>
      <c r="D32" s="3">
        <v>222</v>
      </c>
      <c r="E32" s="33" t="s">
        <v>145</v>
      </c>
      <c r="F32" s="33" t="s">
        <v>34</v>
      </c>
      <c r="G32" s="33">
        <v>8</v>
      </c>
      <c r="H32" s="33" t="s">
        <v>145</v>
      </c>
      <c r="I32" s="34">
        <v>22.250400000000003</v>
      </c>
      <c r="J32" s="34">
        <v>1.8288000000000002</v>
      </c>
      <c r="K32" s="3">
        <v>90</v>
      </c>
      <c r="L32" s="52" t="s">
        <v>36</v>
      </c>
      <c r="M32" s="33"/>
      <c r="N32" s="33"/>
      <c r="O32" s="33"/>
      <c r="P32" s="33"/>
      <c r="Q32" s="33"/>
      <c r="R32" s="33" t="s">
        <v>37</v>
      </c>
      <c r="S32" s="33"/>
      <c r="T32" s="3"/>
      <c r="U32" s="3"/>
      <c r="V32" s="61">
        <v>132</v>
      </c>
    </row>
    <row r="33" spans="1:22" ht="12.75">
      <c r="A33" s="58">
        <v>25</v>
      </c>
      <c r="B33" s="3" t="s">
        <v>116</v>
      </c>
      <c r="C33" s="35">
        <v>9.1821</v>
      </c>
      <c r="D33" s="3">
        <v>227</v>
      </c>
      <c r="E33" s="33" t="s">
        <v>343</v>
      </c>
      <c r="F33" s="33" t="s">
        <v>41</v>
      </c>
      <c r="G33" s="33">
        <v>7</v>
      </c>
      <c r="H33" s="33" t="s">
        <v>145</v>
      </c>
      <c r="I33" s="34">
        <v>32.004000000000005</v>
      </c>
      <c r="J33" s="34">
        <v>1.524</v>
      </c>
      <c r="K33" s="3">
        <v>90</v>
      </c>
      <c r="L33" s="52" t="s">
        <v>36</v>
      </c>
      <c r="M33" s="33"/>
      <c r="N33" s="33"/>
      <c r="O33" s="33"/>
      <c r="P33" s="33"/>
      <c r="Q33" s="33"/>
      <c r="R33" s="33" t="s">
        <v>37</v>
      </c>
      <c r="S33" s="33"/>
      <c r="T33" s="3">
        <v>0</v>
      </c>
      <c r="U33" s="3"/>
      <c r="V33" s="61">
        <v>137</v>
      </c>
    </row>
    <row r="34" spans="1:22" ht="12.75">
      <c r="A34" s="57">
        <v>26</v>
      </c>
      <c r="B34" s="3" t="s">
        <v>141</v>
      </c>
      <c r="C34" s="35">
        <v>10.363199999999999</v>
      </c>
      <c r="D34" s="3">
        <v>242</v>
      </c>
      <c r="E34" s="33" t="s">
        <v>145</v>
      </c>
      <c r="F34" s="33" t="s">
        <v>34</v>
      </c>
      <c r="G34" s="33" t="s">
        <v>35</v>
      </c>
      <c r="H34" s="33" t="s">
        <v>145</v>
      </c>
      <c r="I34" s="34">
        <v>3.9624</v>
      </c>
      <c r="J34" s="34">
        <v>1.8288000000000002</v>
      </c>
      <c r="K34" s="3">
        <v>90</v>
      </c>
      <c r="L34" s="52" t="s">
        <v>36</v>
      </c>
      <c r="M34" s="33"/>
      <c r="N34" s="33"/>
      <c r="O34" s="33"/>
      <c r="P34" s="33"/>
      <c r="Q34" s="33"/>
      <c r="R34" s="33" t="s">
        <v>37</v>
      </c>
      <c r="S34" s="33"/>
      <c r="T34" s="3">
        <v>0</v>
      </c>
      <c r="U34" s="3"/>
      <c r="V34" s="61">
        <v>152</v>
      </c>
    </row>
    <row r="35" spans="1:22" ht="12.75">
      <c r="A35" s="58">
        <v>27</v>
      </c>
      <c r="B35" s="3" t="s">
        <v>86</v>
      </c>
      <c r="C35" s="35">
        <v>6.172199999999999</v>
      </c>
      <c r="D35" s="3">
        <v>264</v>
      </c>
      <c r="E35" s="33" t="s">
        <v>145</v>
      </c>
      <c r="F35" s="33" t="s">
        <v>34</v>
      </c>
      <c r="G35" s="33">
        <v>8</v>
      </c>
      <c r="H35" s="33" t="s">
        <v>145</v>
      </c>
      <c r="I35" s="34">
        <v>16.764</v>
      </c>
      <c r="J35" s="34">
        <v>1.8288000000000002</v>
      </c>
      <c r="K35" s="3">
        <v>85</v>
      </c>
      <c r="L35" s="52" t="s">
        <v>36</v>
      </c>
      <c r="M35" s="33"/>
      <c r="N35" s="33"/>
      <c r="O35" s="33"/>
      <c r="P35" s="33"/>
      <c r="Q35" s="33"/>
      <c r="R35" s="33" t="s">
        <v>37</v>
      </c>
      <c r="S35" s="33"/>
      <c r="T35" s="3">
        <v>80</v>
      </c>
      <c r="U35" s="3"/>
      <c r="V35" s="61">
        <v>179</v>
      </c>
    </row>
    <row r="36" spans="1:22" ht="12.75">
      <c r="A36" s="57">
        <v>28</v>
      </c>
      <c r="B36" s="3" t="s">
        <v>125</v>
      </c>
      <c r="C36" s="35">
        <v>3.6576</v>
      </c>
      <c r="D36" s="3">
        <v>183</v>
      </c>
      <c r="E36" s="33" t="s">
        <v>145</v>
      </c>
      <c r="F36" s="33" t="s">
        <v>34</v>
      </c>
      <c r="G36" s="33">
        <v>8</v>
      </c>
      <c r="H36" s="33" t="s">
        <v>145</v>
      </c>
      <c r="I36" s="34">
        <v>24.384</v>
      </c>
      <c r="J36" s="34">
        <v>1.3716000000000002</v>
      </c>
      <c r="K36" s="3">
        <v>90</v>
      </c>
      <c r="L36" s="52" t="s">
        <v>36</v>
      </c>
      <c r="M36" s="33"/>
      <c r="N36" s="33"/>
      <c r="O36" s="33"/>
      <c r="P36" s="33" t="s">
        <v>37</v>
      </c>
      <c r="Q36" s="33"/>
      <c r="R36" s="33"/>
      <c r="S36" s="33"/>
      <c r="T36" s="3"/>
      <c r="U36" s="3"/>
      <c r="V36" s="61">
        <v>93</v>
      </c>
    </row>
    <row r="37" spans="1:22" ht="12.75">
      <c r="A37" s="58">
        <v>29</v>
      </c>
      <c r="B37" s="3" t="s">
        <v>127</v>
      </c>
      <c r="C37" s="35">
        <v>3.6576</v>
      </c>
      <c r="D37" s="3">
        <v>183</v>
      </c>
      <c r="E37" s="33" t="s">
        <v>145</v>
      </c>
      <c r="F37" s="33" t="s">
        <v>34</v>
      </c>
      <c r="G37" s="33">
        <v>8</v>
      </c>
      <c r="H37" s="33" t="s">
        <v>145</v>
      </c>
      <c r="I37" s="34">
        <v>16.764</v>
      </c>
      <c r="J37" s="34">
        <v>1.8288000000000002</v>
      </c>
      <c r="K37" s="3">
        <v>90</v>
      </c>
      <c r="L37" s="52" t="s">
        <v>36</v>
      </c>
      <c r="M37" s="33"/>
      <c r="N37" s="33"/>
      <c r="O37" s="33"/>
      <c r="P37" s="33" t="s">
        <v>37</v>
      </c>
      <c r="Q37" s="33"/>
      <c r="R37" s="33"/>
      <c r="S37" s="33"/>
      <c r="T37" s="3"/>
      <c r="U37" s="3"/>
      <c r="V37" s="61">
        <v>93</v>
      </c>
    </row>
    <row r="38" spans="1:22" ht="12.75">
      <c r="A38" s="57">
        <v>30</v>
      </c>
      <c r="B38" s="3" t="s">
        <v>138</v>
      </c>
      <c r="C38" s="35">
        <v>5.334</v>
      </c>
      <c r="D38" s="3">
        <v>221</v>
      </c>
      <c r="E38" s="33" t="s">
        <v>145</v>
      </c>
      <c r="F38" s="33" t="s">
        <v>41</v>
      </c>
      <c r="G38" s="33">
        <v>8</v>
      </c>
      <c r="H38" s="33" t="s">
        <v>145</v>
      </c>
      <c r="I38" s="34">
        <v>19.2024</v>
      </c>
      <c r="J38" s="34">
        <v>1.6764000000000001</v>
      </c>
      <c r="K38" s="3">
        <v>90</v>
      </c>
      <c r="L38" s="52" t="s">
        <v>36</v>
      </c>
      <c r="M38" s="33"/>
      <c r="N38" s="33"/>
      <c r="O38" s="33"/>
      <c r="P38" s="33" t="s">
        <v>37</v>
      </c>
      <c r="Q38" s="33"/>
      <c r="R38" s="33"/>
      <c r="S38" s="33"/>
      <c r="T38" s="3"/>
      <c r="U38" s="3"/>
      <c r="V38" s="61">
        <v>131</v>
      </c>
    </row>
    <row r="39" spans="1:22" ht="12.75">
      <c r="A39" s="58">
        <v>31</v>
      </c>
      <c r="B39" s="3" t="s">
        <v>128</v>
      </c>
      <c r="C39" s="35">
        <v>8.763</v>
      </c>
      <c r="D39" s="3">
        <v>222</v>
      </c>
      <c r="E39" s="33" t="s">
        <v>145</v>
      </c>
      <c r="F39" s="33" t="s">
        <v>41</v>
      </c>
      <c r="G39" s="33">
        <v>8</v>
      </c>
      <c r="H39" s="33" t="s">
        <v>47</v>
      </c>
      <c r="I39" s="34">
        <v>32.308800000000005</v>
      </c>
      <c r="J39" s="34">
        <v>1.8288000000000002</v>
      </c>
      <c r="K39" s="3">
        <v>90</v>
      </c>
      <c r="L39" s="40" t="s">
        <v>36</v>
      </c>
      <c r="M39" s="33"/>
      <c r="N39" s="33"/>
      <c r="O39" s="33"/>
      <c r="P39" s="33" t="s">
        <v>37</v>
      </c>
      <c r="Q39" s="33"/>
      <c r="R39" s="33"/>
      <c r="S39" s="33"/>
      <c r="T39" s="3"/>
      <c r="U39" s="3"/>
      <c r="V39" s="61">
        <v>132</v>
      </c>
    </row>
    <row r="40" spans="1:22" ht="12.75">
      <c r="A40" s="57">
        <v>32</v>
      </c>
      <c r="B40" s="3" t="s">
        <v>45</v>
      </c>
      <c r="C40" s="35">
        <v>3.3146999999999998</v>
      </c>
      <c r="D40" s="3">
        <v>224</v>
      </c>
      <c r="E40" s="33" t="s">
        <v>145</v>
      </c>
      <c r="F40" s="33" t="s">
        <v>34</v>
      </c>
      <c r="G40" s="33">
        <v>8</v>
      </c>
      <c r="H40" s="33" t="s">
        <v>145</v>
      </c>
      <c r="I40" s="34">
        <v>27.432000000000002</v>
      </c>
      <c r="J40" s="34">
        <v>1.8288000000000002</v>
      </c>
      <c r="K40" s="3">
        <v>90</v>
      </c>
      <c r="L40" s="52" t="s">
        <v>36</v>
      </c>
      <c r="M40" s="33"/>
      <c r="N40" s="33"/>
      <c r="O40" s="33"/>
      <c r="P40" s="33" t="s">
        <v>37</v>
      </c>
      <c r="Q40" s="33"/>
      <c r="R40" s="33"/>
      <c r="S40" s="33"/>
      <c r="T40" s="3"/>
      <c r="U40" s="3"/>
      <c r="V40" s="61">
        <v>134</v>
      </c>
    </row>
    <row r="41" spans="1:22" ht="12.75">
      <c r="A41" s="58">
        <v>33</v>
      </c>
      <c r="B41" s="3" t="s">
        <v>96</v>
      </c>
      <c r="C41" s="35">
        <v>5.5245</v>
      </c>
      <c r="D41" s="3">
        <v>229</v>
      </c>
      <c r="E41" s="33" t="s">
        <v>145</v>
      </c>
      <c r="F41" s="33" t="s">
        <v>34</v>
      </c>
      <c r="G41" s="33">
        <v>8</v>
      </c>
      <c r="H41" s="33" t="s">
        <v>35</v>
      </c>
      <c r="I41" s="34">
        <v>16.764</v>
      </c>
      <c r="J41" s="34">
        <v>1.8288000000000002</v>
      </c>
      <c r="K41" s="3">
        <v>90</v>
      </c>
      <c r="L41" s="52" t="s">
        <v>36</v>
      </c>
      <c r="M41" s="33"/>
      <c r="N41" s="33"/>
      <c r="O41" s="33"/>
      <c r="P41" s="33" t="s">
        <v>37</v>
      </c>
      <c r="Q41" s="33"/>
      <c r="R41" s="33"/>
      <c r="S41" s="33"/>
      <c r="T41" s="3"/>
      <c r="U41" s="3"/>
      <c r="V41" s="61">
        <v>139</v>
      </c>
    </row>
    <row r="42" spans="1:22" ht="12.75">
      <c r="A42" s="57">
        <v>34</v>
      </c>
      <c r="B42" s="3" t="s">
        <v>142</v>
      </c>
      <c r="C42" s="35">
        <v>10.363199999999999</v>
      </c>
      <c r="D42" s="3">
        <v>242</v>
      </c>
      <c r="E42" s="33" t="s">
        <v>145</v>
      </c>
      <c r="F42" s="33" t="s">
        <v>34</v>
      </c>
      <c r="G42" s="33" t="s">
        <v>35</v>
      </c>
      <c r="H42" s="33" t="s">
        <v>145</v>
      </c>
      <c r="I42" s="34">
        <v>1.524</v>
      </c>
      <c r="J42" s="34">
        <v>1.524</v>
      </c>
      <c r="K42" s="3">
        <v>90</v>
      </c>
      <c r="L42" s="52" t="s">
        <v>36</v>
      </c>
      <c r="M42" s="33"/>
      <c r="N42" s="33"/>
      <c r="O42" s="33"/>
      <c r="P42" s="33" t="s">
        <v>37</v>
      </c>
      <c r="Q42" s="33"/>
      <c r="R42" s="33"/>
      <c r="S42" s="33"/>
      <c r="T42" s="3"/>
      <c r="U42" s="3"/>
      <c r="V42" s="61">
        <v>152</v>
      </c>
    </row>
    <row r="43" spans="1:22" ht="12.75">
      <c r="A43" s="58">
        <v>35</v>
      </c>
      <c r="B43" s="3" t="s">
        <v>143</v>
      </c>
      <c r="C43" s="35">
        <v>10.363199999999999</v>
      </c>
      <c r="D43" s="3">
        <v>242</v>
      </c>
      <c r="E43" s="33" t="s">
        <v>145</v>
      </c>
      <c r="F43" s="33" t="s">
        <v>34</v>
      </c>
      <c r="G43" s="33" t="s">
        <v>35</v>
      </c>
      <c r="H43" s="33" t="s">
        <v>145</v>
      </c>
      <c r="I43" s="34">
        <v>1.524</v>
      </c>
      <c r="J43" s="34">
        <v>1.524</v>
      </c>
      <c r="K43" s="3">
        <v>90</v>
      </c>
      <c r="L43" s="52" t="s">
        <v>36</v>
      </c>
      <c r="M43" s="33"/>
      <c r="N43" s="33"/>
      <c r="O43" s="33"/>
      <c r="P43" s="33" t="s">
        <v>37</v>
      </c>
      <c r="Q43" s="33"/>
      <c r="R43" s="33"/>
      <c r="S43" s="33"/>
      <c r="T43" s="3"/>
      <c r="U43" s="3"/>
      <c r="V43" s="61">
        <v>152</v>
      </c>
    </row>
    <row r="44" spans="1:22" ht="12.75">
      <c r="A44" s="57">
        <v>36</v>
      </c>
      <c r="B44" s="3" t="s">
        <v>134</v>
      </c>
      <c r="C44" s="35">
        <v>3.429</v>
      </c>
      <c r="D44" s="3">
        <v>243</v>
      </c>
      <c r="E44" s="33" t="s">
        <v>145</v>
      </c>
      <c r="F44" s="33" t="s">
        <v>34</v>
      </c>
      <c r="G44" s="33">
        <v>8</v>
      </c>
      <c r="H44" s="33" t="s">
        <v>145</v>
      </c>
      <c r="I44" s="34">
        <v>18.288</v>
      </c>
      <c r="J44" s="34">
        <v>1.8288000000000002</v>
      </c>
      <c r="K44" s="3">
        <v>90</v>
      </c>
      <c r="L44" s="52" t="s">
        <v>36</v>
      </c>
      <c r="M44" s="33"/>
      <c r="N44" s="33"/>
      <c r="O44" s="33"/>
      <c r="P44" s="33" t="s">
        <v>37</v>
      </c>
      <c r="Q44" s="33"/>
      <c r="R44" s="33"/>
      <c r="S44" s="33"/>
      <c r="T44" s="3"/>
      <c r="U44" s="3"/>
      <c r="V44" s="61">
        <v>153</v>
      </c>
    </row>
    <row r="45" spans="1:22" ht="12.75">
      <c r="A45" s="58">
        <v>37</v>
      </c>
      <c r="B45" s="3" t="s">
        <v>52</v>
      </c>
      <c r="C45" s="35">
        <v>12.763499999999999</v>
      </c>
      <c r="D45" s="3">
        <v>250</v>
      </c>
      <c r="E45" s="33" t="s">
        <v>343</v>
      </c>
      <c r="F45" s="33" t="s">
        <v>41</v>
      </c>
      <c r="G45" s="33">
        <v>8</v>
      </c>
      <c r="H45" s="33" t="s">
        <v>35</v>
      </c>
      <c r="I45" s="34">
        <v>0</v>
      </c>
      <c r="J45" s="34">
        <v>0</v>
      </c>
      <c r="K45" s="3">
        <v>90</v>
      </c>
      <c r="L45" s="52" t="s">
        <v>36</v>
      </c>
      <c r="M45" s="33"/>
      <c r="N45" s="33" t="s">
        <v>37</v>
      </c>
      <c r="O45" s="33"/>
      <c r="P45" s="33"/>
      <c r="Q45" s="33"/>
      <c r="R45" s="33"/>
      <c r="S45" s="33"/>
      <c r="T45" s="3"/>
      <c r="U45" s="3"/>
      <c r="V45" s="61">
        <v>160</v>
      </c>
    </row>
    <row r="46" spans="1:22" ht="12.75">
      <c r="A46" s="57">
        <v>38</v>
      </c>
      <c r="B46" s="3" t="s">
        <v>120</v>
      </c>
      <c r="C46" s="35">
        <v>22.479</v>
      </c>
      <c r="D46" s="3">
        <v>260</v>
      </c>
      <c r="E46" s="33" t="s">
        <v>343</v>
      </c>
      <c r="F46" s="33" t="s">
        <v>34</v>
      </c>
      <c r="G46" s="33">
        <v>6</v>
      </c>
      <c r="H46" s="33" t="s">
        <v>47</v>
      </c>
      <c r="I46" s="34">
        <v>7.315200000000001</v>
      </c>
      <c r="J46" s="34">
        <v>1.6764000000000001</v>
      </c>
      <c r="K46" s="3">
        <v>90</v>
      </c>
      <c r="L46" s="40" t="s">
        <v>36</v>
      </c>
      <c r="M46" s="33"/>
      <c r="N46" s="33" t="s">
        <v>37</v>
      </c>
      <c r="O46" s="33"/>
      <c r="P46" s="33"/>
      <c r="Q46" s="33"/>
      <c r="R46" s="33"/>
      <c r="S46" s="33"/>
      <c r="T46" s="3"/>
      <c r="U46" s="3"/>
      <c r="V46" s="61">
        <v>170</v>
      </c>
    </row>
    <row r="47" spans="1:22" ht="12.75">
      <c r="A47" s="58">
        <v>39</v>
      </c>
      <c r="B47" s="3" t="s">
        <v>121</v>
      </c>
      <c r="C47" s="35">
        <v>22.479</v>
      </c>
      <c r="D47" s="3">
        <v>260</v>
      </c>
      <c r="E47" s="33" t="s">
        <v>343</v>
      </c>
      <c r="F47" s="33" t="s">
        <v>34</v>
      </c>
      <c r="G47" s="33">
        <v>6</v>
      </c>
      <c r="H47" s="33" t="s">
        <v>47</v>
      </c>
      <c r="I47" s="34">
        <v>20.1168</v>
      </c>
      <c r="J47" s="34">
        <v>1.8288000000000002</v>
      </c>
      <c r="K47" s="3">
        <v>90</v>
      </c>
      <c r="L47" s="40" t="s">
        <v>36</v>
      </c>
      <c r="M47" s="33"/>
      <c r="N47" s="33" t="s">
        <v>37</v>
      </c>
      <c r="O47" s="33"/>
      <c r="P47" s="33"/>
      <c r="Q47" s="33"/>
      <c r="R47" s="33"/>
      <c r="S47" s="33"/>
      <c r="T47" s="3"/>
      <c r="U47" s="3"/>
      <c r="V47" s="61">
        <v>170</v>
      </c>
    </row>
    <row r="48" spans="1:22" ht="12.75">
      <c r="A48" s="57">
        <v>40</v>
      </c>
      <c r="B48" s="3" t="s">
        <v>126</v>
      </c>
      <c r="C48" s="35">
        <v>3.6576</v>
      </c>
      <c r="D48" s="3">
        <v>183</v>
      </c>
      <c r="E48" s="33" t="s">
        <v>145</v>
      </c>
      <c r="F48" s="33" t="s">
        <v>34</v>
      </c>
      <c r="G48" s="33">
        <v>8</v>
      </c>
      <c r="H48" s="33" t="s">
        <v>145</v>
      </c>
      <c r="I48" s="34">
        <v>15.24</v>
      </c>
      <c r="J48" s="34">
        <v>1.8288000000000002</v>
      </c>
      <c r="K48" s="3">
        <v>90</v>
      </c>
      <c r="L48" s="52" t="s">
        <v>36</v>
      </c>
      <c r="M48" s="33"/>
      <c r="N48" s="33"/>
      <c r="O48" s="33"/>
      <c r="P48" s="33"/>
      <c r="Q48" s="33"/>
      <c r="R48" s="33"/>
      <c r="S48" s="33" t="s">
        <v>37</v>
      </c>
      <c r="T48" s="3">
        <v>0</v>
      </c>
      <c r="U48" s="3"/>
      <c r="V48" s="61">
        <v>93</v>
      </c>
    </row>
    <row r="49" spans="1:22" ht="12.75">
      <c r="A49" s="58">
        <v>41</v>
      </c>
      <c r="B49" s="3" t="s">
        <v>79</v>
      </c>
      <c r="C49" s="35">
        <v>3.429</v>
      </c>
      <c r="D49" s="3">
        <v>186</v>
      </c>
      <c r="E49" s="33" t="s">
        <v>145</v>
      </c>
      <c r="F49" s="33" t="s">
        <v>41</v>
      </c>
      <c r="G49" s="33">
        <v>8</v>
      </c>
      <c r="H49" s="33" t="s">
        <v>35</v>
      </c>
      <c r="I49" s="34">
        <v>15.24</v>
      </c>
      <c r="J49" s="34" t="s">
        <v>35</v>
      </c>
      <c r="K49" s="3">
        <v>90</v>
      </c>
      <c r="L49" s="52" t="s">
        <v>36</v>
      </c>
      <c r="M49" s="33"/>
      <c r="N49" s="33"/>
      <c r="O49" s="33"/>
      <c r="P49" s="33"/>
      <c r="Q49" s="33"/>
      <c r="R49" s="33"/>
      <c r="S49" s="33" t="s">
        <v>37</v>
      </c>
      <c r="T49" s="3"/>
      <c r="U49" s="3">
        <v>0</v>
      </c>
      <c r="V49" s="61">
        <v>96</v>
      </c>
    </row>
    <row r="50" spans="1:22" ht="12.75">
      <c r="A50" s="57">
        <v>42</v>
      </c>
      <c r="B50" s="3" t="s">
        <v>119</v>
      </c>
      <c r="C50" s="35">
        <v>6.0579</v>
      </c>
      <c r="D50" s="3">
        <v>215</v>
      </c>
      <c r="E50" s="33" t="s">
        <v>145</v>
      </c>
      <c r="F50" s="33" t="s">
        <v>41</v>
      </c>
      <c r="G50" s="33">
        <v>8</v>
      </c>
      <c r="H50" s="33" t="s">
        <v>145</v>
      </c>
      <c r="I50" s="34">
        <v>22.250400000000003</v>
      </c>
      <c r="J50" s="34">
        <v>0.3048</v>
      </c>
      <c r="K50" s="3">
        <v>90</v>
      </c>
      <c r="L50" s="52" t="s">
        <v>36</v>
      </c>
      <c r="M50" s="33"/>
      <c r="N50" s="33"/>
      <c r="O50" s="33" t="s">
        <v>37</v>
      </c>
      <c r="P50" s="33"/>
      <c r="Q50" s="33"/>
      <c r="R50" s="33"/>
      <c r="S50" s="33"/>
      <c r="T50" s="3"/>
      <c r="U50" s="3"/>
      <c r="V50" s="61">
        <v>125</v>
      </c>
    </row>
    <row r="51" spans="1:22" ht="12.75">
      <c r="A51" s="58">
        <v>43</v>
      </c>
      <c r="B51" s="3" t="s">
        <v>99</v>
      </c>
      <c r="C51" s="35">
        <v>2.6289</v>
      </c>
      <c r="D51" s="3">
        <v>218</v>
      </c>
      <c r="E51" s="33" t="s">
        <v>145</v>
      </c>
      <c r="F51" s="33" t="s">
        <v>34</v>
      </c>
      <c r="G51" s="33">
        <v>8</v>
      </c>
      <c r="H51" s="33" t="s">
        <v>47</v>
      </c>
      <c r="I51" s="34">
        <v>16.4592</v>
      </c>
      <c r="J51" s="34">
        <v>1.8288000000000002</v>
      </c>
      <c r="K51" s="3">
        <v>90</v>
      </c>
      <c r="L51" s="40" t="s">
        <v>36</v>
      </c>
      <c r="M51" s="33"/>
      <c r="N51" s="33"/>
      <c r="O51" s="33" t="s">
        <v>37</v>
      </c>
      <c r="P51" s="33"/>
      <c r="Q51" s="33"/>
      <c r="R51" s="33"/>
      <c r="S51" s="33"/>
      <c r="T51" s="3"/>
      <c r="U51" s="3"/>
      <c r="V51" s="61">
        <v>128</v>
      </c>
    </row>
    <row r="52" spans="1:22" ht="12.75">
      <c r="A52" s="57">
        <v>44</v>
      </c>
      <c r="B52" s="3" t="s">
        <v>100</v>
      </c>
      <c r="C52" s="35">
        <v>2.6289</v>
      </c>
      <c r="D52" s="3">
        <v>218</v>
      </c>
      <c r="E52" s="33" t="s">
        <v>145</v>
      </c>
      <c r="F52" s="33" t="s">
        <v>34</v>
      </c>
      <c r="G52" s="33">
        <v>8</v>
      </c>
      <c r="H52" s="33" t="s">
        <v>47</v>
      </c>
      <c r="I52" s="34">
        <v>1.524</v>
      </c>
      <c r="J52" s="34">
        <v>1.8288000000000002</v>
      </c>
      <c r="K52" s="3">
        <v>90</v>
      </c>
      <c r="L52" s="40" t="s">
        <v>36</v>
      </c>
      <c r="M52" s="33"/>
      <c r="N52" s="33"/>
      <c r="O52" s="33" t="s">
        <v>37</v>
      </c>
      <c r="P52" s="33"/>
      <c r="Q52" s="33"/>
      <c r="R52" s="33"/>
      <c r="S52" s="33"/>
      <c r="T52" s="3"/>
      <c r="U52" s="3"/>
      <c r="V52" s="61">
        <v>128</v>
      </c>
    </row>
    <row r="53" spans="1:22" ht="12.75">
      <c r="A53" s="58">
        <v>45</v>
      </c>
      <c r="B53" s="3" t="s">
        <v>129</v>
      </c>
      <c r="C53" s="35">
        <v>8.763</v>
      </c>
      <c r="D53" s="3">
        <v>222</v>
      </c>
      <c r="E53" s="33" t="s">
        <v>145</v>
      </c>
      <c r="F53" s="33" t="s">
        <v>41</v>
      </c>
      <c r="G53" s="33">
        <v>8</v>
      </c>
      <c r="H53" s="33" t="s">
        <v>47</v>
      </c>
      <c r="I53" s="34">
        <v>30.48</v>
      </c>
      <c r="J53" s="34">
        <v>1.524</v>
      </c>
      <c r="K53" s="3">
        <v>90</v>
      </c>
      <c r="L53" s="40" t="s">
        <v>36</v>
      </c>
      <c r="M53" s="33"/>
      <c r="N53" s="33"/>
      <c r="O53" s="33" t="s">
        <v>37</v>
      </c>
      <c r="P53" s="33"/>
      <c r="Q53" s="33"/>
      <c r="R53" s="33"/>
      <c r="S53" s="33"/>
      <c r="T53" s="3"/>
      <c r="U53" s="3"/>
      <c r="V53" s="61">
        <v>132</v>
      </c>
    </row>
    <row r="54" spans="1:22" ht="12.75">
      <c r="A54" s="57">
        <v>46</v>
      </c>
      <c r="B54" s="3" t="s">
        <v>130</v>
      </c>
      <c r="C54" s="35">
        <v>8.763</v>
      </c>
      <c r="D54" s="3">
        <v>222</v>
      </c>
      <c r="E54" s="33" t="s">
        <v>145</v>
      </c>
      <c r="F54" s="33" t="s">
        <v>41</v>
      </c>
      <c r="G54" s="33">
        <v>8</v>
      </c>
      <c r="H54" s="33" t="s">
        <v>47</v>
      </c>
      <c r="I54" s="34">
        <v>7.9248</v>
      </c>
      <c r="J54" s="34">
        <v>1.2192</v>
      </c>
      <c r="K54" s="3">
        <v>90</v>
      </c>
      <c r="L54" s="40" t="s">
        <v>36</v>
      </c>
      <c r="M54" s="33"/>
      <c r="N54" s="33"/>
      <c r="O54" s="33" t="s">
        <v>37</v>
      </c>
      <c r="P54" s="33"/>
      <c r="Q54" s="33"/>
      <c r="R54" s="33"/>
      <c r="S54" s="33"/>
      <c r="T54" s="3"/>
      <c r="U54" s="3"/>
      <c r="V54" s="61">
        <v>132</v>
      </c>
    </row>
    <row r="55" spans="1:22" ht="12.75">
      <c r="A55" s="58">
        <v>47</v>
      </c>
      <c r="B55" s="3" t="s">
        <v>140</v>
      </c>
      <c r="C55" s="35">
        <v>10.363199999999999</v>
      </c>
      <c r="D55" s="3">
        <v>242</v>
      </c>
      <c r="E55" s="33" t="s">
        <v>145</v>
      </c>
      <c r="F55" s="33" t="s">
        <v>34</v>
      </c>
      <c r="G55" s="33" t="s">
        <v>35</v>
      </c>
      <c r="H55" s="33" t="s">
        <v>145</v>
      </c>
      <c r="I55" s="34">
        <v>23.1648</v>
      </c>
      <c r="J55" s="34">
        <v>1.8288000000000002</v>
      </c>
      <c r="K55" s="3">
        <v>90</v>
      </c>
      <c r="L55" s="52" t="s">
        <v>36</v>
      </c>
      <c r="M55" s="33"/>
      <c r="N55" s="33"/>
      <c r="O55" s="33"/>
      <c r="P55" s="33"/>
      <c r="Q55" s="33"/>
      <c r="R55" s="33"/>
      <c r="S55" s="33" t="s">
        <v>37</v>
      </c>
      <c r="T55" s="3"/>
      <c r="U55" s="3"/>
      <c r="V55" s="61">
        <v>152</v>
      </c>
    </row>
    <row r="56" spans="1:22" ht="12.75">
      <c r="A56" s="57">
        <v>48</v>
      </c>
      <c r="B56" s="3" t="s">
        <v>33</v>
      </c>
      <c r="C56" s="35">
        <v>5.7531</v>
      </c>
      <c r="D56" s="3">
        <v>269</v>
      </c>
      <c r="E56" s="33" t="s">
        <v>145</v>
      </c>
      <c r="F56" s="33" t="s">
        <v>34</v>
      </c>
      <c r="G56" s="33">
        <v>9</v>
      </c>
      <c r="H56" s="33" t="s">
        <v>145</v>
      </c>
      <c r="I56" s="34">
        <v>19.812</v>
      </c>
      <c r="J56" s="34">
        <v>1.8288000000000002</v>
      </c>
      <c r="K56" s="3">
        <v>90</v>
      </c>
      <c r="L56" s="52" t="s">
        <v>36</v>
      </c>
      <c r="M56" s="33"/>
      <c r="N56" s="33"/>
      <c r="O56" s="33"/>
      <c r="P56" s="33"/>
      <c r="Q56" s="33"/>
      <c r="R56" s="33"/>
      <c r="S56" s="33" t="s">
        <v>37</v>
      </c>
      <c r="T56" s="3"/>
      <c r="U56" s="3"/>
      <c r="V56" s="61">
        <v>179</v>
      </c>
    </row>
    <row r="57" ht="12.75" hidden="1"/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  <row r="72" ht="12.75" hidden="1"/>
    <row r="73" ht="12.75" hidden="1"/>
    <row r="74" ht="12.75" hidden="1"/>
    <row r="75" ht="12.75" hidden="1"/>
    <row r="76" ht="12.75" hidden="1"/>
    <row r="77" ht="12.75" hidden="1"/>
    <row r="78" ht="12.75" hidden="1"/>
    <row r="79" ht="12.75" hidden="1"/>
    <row r="80" ht="12.75" hidden="1"/>
    <row r="81" ht="12.75" hidden="1"/>
    <row r="82" ht="12.75" hidden="1"/>
    <row r="83" ht="12.75" hidden="1"/>
    <row r="84" ht="12.75" hidden="1"/>
    <row r="85" ht="12.75" hidden="1"/>
    <row r="86" ht="12.75" hidden="1"/>
    <row r="87" ht="12.75" hidden="1"/>
    <row r="88" ht="12.75" hidden="1"/>
    <row r="89" ht="12.75" hidden="1"/>
    <row r="90" ht="12.75" hidden="1"/>
    <row r="91" ht="12.75" hidden="1"/>
    <row r="92" ht="12.75" hidden="1"/>
    <row r="93" ht="12.75" hidden="1"/>
    <row r="94" ht="12.75" hidden="1"/>
    <row r="95" ht="12.75" hidden="1"/>
    <row r="96" ht="12.75" hidden="1"/>
    <row r="97" ht="12.75" hidden="1"/>
    <row r="98" ht="12.75" hidden="1"/>
    <row r="99" ht="12.75" hidden="1"/>
    <row r="100" ht="12.75" hidden="1"/>
    <row r="101" ht="12.75" hidden="1"/>
    <row r="102" ht="12.75" hidden="1"/>
    <row r="103" ht="12.75" hidden="1"/>
    <row r="104" ht="12.75" hidden="1"/>
    <row r="105" ht="12.75" hidden="1"/>
    <row r="106" ht="12.75" hidden="1"/>
    <row r="107" ht="12.75" hidden="1"/>
    <row r="108" ht="12.75" hidden="1"/>
    <row r="109" ht="12.75" hidden="1"/>
    <row r="110" ht="12.75" hidden="1"/>
    <row r="111" ht="12.75" hidden="1"/>
    <row r="112" ht="12.75" hidden="1"/>
    <row r="113" ht="12.75" hidden="1"/>
    <row r="114" ht="12.75" hidden="1"/>
    <row r="115" ht="12.75" hidden="1"/>
    <row r="116" ht="12.75" hidden="1"/>
    <row r="117" ht="12.75" hidden="1"/>
    <row r="118" ht="12.75" hidden="1"/>
    <row r="119" ht="12.75" hidden="1"/>
    <row r="120" ht="12.75" hidden="1"/>
    <row r="121" ht="12.75" hidden="1"/>
    <row r="122" ht="12.75" hidden="1"/>
    <row r="123" ht="12.75" hidden="1"/>
    <row r="124" ht="12.75" hidden="1"/>
    <row r="125" ht="12.75" hidden="1"/>
    <row r="126" ht="12.75" hidden="1"/>
    <row r="127" ht="12.75" hidden="1"/>
    <row r="128" ht="12.75" hidden="1"/>
    <row r="129" ht="12.75" hidden="1"/>
    <row r="130" ht="12.75" hidden="1"/>
    <row r="131" ht="12.75" hidden="1"/>
    <row r="132" ht="12.75" hidden="1"/>
    <row r="133" ht="12.75" hidden="1"/>
    <row r="134" ht="12.75" hidden="1"/>
    <row r="135" ht="12.75" hidden="1"/>
    <row r="136" ht="12.75" hidden="1"/>
    <row r="137" ht="12.75" hidden="1"/>
    <row r="138" ht="12.75" hidden="1"/>
    <row r="139" ht="12.75" hidden="1"/>
    <row r="140" ht="12.75" hidden="1"/>
    <row r="141" ht="12.75" hidden="1"/>
    <row r="142" ht="12.75" hidden="1"/>
    <row r="143" ht="12.75" hidden="1"/>
    <row r="144" ht="12.75" hidden="1"/>
    <row r="145" ht="12.75" hidden="1"/>
    <row r="146" ht="12.75" hidden="1"/>
    <row r="147" ht="12.75" hidden="1"/>
    <row r="148" ht="12.75" hidden="1"/>
    <row r="149" ht="12.75" hidden="1"/>
    <row r="150" ht="12.75" hidden="1"/>
    <row r="151" ht="12.75" hidden="1"/>
    <row r="152" ht="12.75" hidden="1"/>
    <row r="153" ht="12.75" hidden="1"/>
    <row r="154" ht="12.75" hidden="1"/>
    <row r="155" ht="12.75" hidden="1"/>
    <row r="156" ht="12.75" hidden="1"/>
    <row r="157" ht="12.75" hidden="1"/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  <row r="319" ht="12.75" hidden="1"/>
    <row r="320" ht="12.75" hidden="1"/>
    <row r="321" ht="12.75" hidden="1"/>
    <row r="322" ht="12.75" hidden="1"/>
    <row r="323" ht="12.75" hidden="1"/>
    <row r="324" ht="12.75" hidden="1"/>
    <row r="325" ht="12.75" hidden="1"/>
    <row r="326" ht="12.75" hidden="1"/>
    <row r="327" ht="12.75" hidden="1"/>
    <row r="328" ht="12.75" hidden="1"/>
    <row r="329" ht="12.75" hidden="1"/>
    <row r="330" ht="12.75" hidden="1"/>
    <row r="331" ht="12.75" hidden="1"/>
    <row r="332" ht="12.75" hidden="1"/>
    <row r="333" ht="12.75" hidden="1"/>
    <row r="334" ht="12.75" hidden="1"/>
    <row r="335" ht="12.75" hidden="1"/>
    <row r="336" ht="12.75" hidden="1"/>
    <row r="337" ht="12.75" hidden="1"/>
    <row r="338" ht="12.75" hidden="1"/>
    <row r="339" ht="12.75" hidden="1"/>
    <row r="340" ht="12.75" hidden="1"/>
    <row r="341" ht="12.75" hidden="1"/>
    <row r="342" ht="12.75" hidden="1"/>
    <row r="343" ht="12.75" hidden="1"/>
    <row r="344" ht="12.75" hidden="1"/>
    <row r="345" ht="12.75" hidden="1"/>
    <row r="346" ht="12.75" hidden="1"/>
    <row r="347" ht="12.75" hidden="1"/>
    <row r="348" ht="12.75" hidden="1"/>
    <row r="349" ht="12.75" hidden="1"/>
    <row r="350" ht="12.75" hidden="1"/>
    <row r="351" ht="12.75" hidden="1"/>
    <row r="352" ht="12.75" hidden="1"/>
    <row r="353" ht="12.75" hidden="1"/>
    <row r="354" ht="12.75" hidden="1"/>
    <row r="355" ht="12.75" hidden="1"/>
    <row r="356" ht="12.75" hidden="1"/>
    <row r="357" ht="12.75" hidden="1"/>
    <row r="358" ht="12.75" hidden="1"/>
    <row r="359" ht="12.75" hidden="1"/>
    <row r="360" ht="12.75" hidden="1"/>
    <row r="361" ht="12.75" hidden="1"/>
    <row r="362" ht="12.75" hidden="1"/>
    <row r="363" ht="12.75" hidden="1"/>
    <row r="364" ht="12.75" hidden="1"/>
    <row r="365" ht="12.75" hidden="1"/>
    <row r="366" ht="12.75" hidden="1"/>
    <row r="367" ht="12.75" hidden="1"/>
    <row r="368" ht="12.75" hidden="1"/>
    <row r="369" ht="12.75" hidden="1"/>
    <row r="370" ht="12.75" hidden="1"/>
    <row r="371" ht="12.75" hidden="1"/>
    <row r="372" ht="12.75" hidden="1"/>
    <row r="373" ht="12.75" hidden="1"/>
    <row r="374" ht="12.75" hidden="1"/>
  </sheetData>
  <sheetProtection/>
  <printOptions gridLines="1" horizontalCentered="1" verticalCentered="1"/>
  <pageMargins left="0.7" right="0.75" top="1.01" bottom="1" header="0.8" footer="0"/>
  <pageSetup horizontalDpi="300" verticalDpi="300" orientation="portrait" pageOrder="overThenDown" r:id="rId3"/>
  <headerFooter alignWithMargins="0">
    <oddHeader>&amp;LTable 1.  Masonry fences examined after the Northridge earthquake.</oddHead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157"/>
  <sheetViews>
    <sheetView zoomScalePageLayoutView="0" workbookViewId="0" topLeftCell="A7">
      <selection activeCell="A1" sqref="A1"/>
      <selection activeCell="A1" sqref="A1"/>
    </sheetView>
  </sheetViews>
  <sheetFormatPr defaultColWidth="9.140625" defaultRowHeight="12.75"/>
  <cols>
    <col min="1" max="1" width="5.8515625" style="4" customWidth="1"/>
    <col min="2" max="2" width="7.140625" style="8" customWidth="1"/>
    <col min="3" max="3" width="6.7109375" style="7" customWidth="1"/>
    <col min="4" max="4" width="5.8515625" style="7" customWidth="1"/>
    <col min="5" max="5" width="2.7109375" style="1" customWidth="1"/>
    <col min="6" max="6" width="2.421875" style="1" customWidth="1"/>
    <col min="7" max="7" width="4.28125" style="1" customWidth="1"/>
    <col min="8" max="8" width="2.7109375" style="1" customWidth="1"/>
    <col min="9" max="9" width="6.57421875" style="2" customWidth="1"/>
    <col min="10" max="10" width="4.8515625" style="2" customWidth="1"/>
    <col min="11" max="11" width="4.57421875" style="1" customWidth="1"/>
    <col min="12" max="12" width="3.28125" style="54" customWidth="1"/>
    <col min="13" max="17" width="2.140625" style="1" customWidth="1"/>
    <col min="18" max="18" width="2.421875" style="1" customWidth="1"/>
    <col min="19" max="19" width="2.140625" style="1" customWidth="1"/>
    <col min="20" max="20" width="5.140625" style="7" customWidth="1"/>
    <col min="21" max="21" width="5.57421875" style="7" customWidth="1"/>
    <col min="22" max="22" width="0" style="0" hidden="1" customWidth="1"/>
  </cols>
  <sheetData>
    <row r="1" spans="2:21" ht="13.5" hidden="1" thickBot="1">
      <c r="B1" s="8" t="s">
        <v>342</v>
      </c>
      <c r="C1" s="23"/>
      <c r="D1" s="23"/>
      <c r="E1" s="24"/>
      <c r="F1" s="24" t="s">
        <v>41</v>
      </c>
      <c r="G1" s="24"/>
      <c r="H1" s="24"/>
      <c r="I1" s="55"/>
      <c r="J1" s="25"/>
      <c r="K1" s="24"/>
      <c r="L1" s="50"/>
      <c r="M1" s="24"/>
      <c r="N1" s="24"/>
      <c r="O1" s="24"/>
      <c r="P1" s="24"/>
      <c r="Q1" s="24"/>
      <c r="R1" s="24"/>
      <c r="S1" s="24"/>
      <c r="T1" s="23"/>
      <c r="U1" s="38"/>
    </row>
    <row r="2" spans="3:21" ht="13.5" hidden="1" thickBot="1">
      <c r="C2" s="6"/>
      <c r="D2" s="6"/>
      <c r="E2" s="4"/>
      <c r="F2" s="4" t="s">
        <v>41</v>
      </c>
      <c r="G2" s="4"/>
      <c r="H2" s="4"/>
      <c r="I2" s="9"/>
      <c r="J2" s="5"/>
      <c r="K2" s="4"/>
      <c r="L2" s="51"/>
      <c r="M2" s="4"/>
      <c r="N2" s="4"/>
      <c r="O2" s="4"/>
      <c r="P2" s="4"/>
      <c r="Q2" s="4"/>
      <c r="R2" s="4"/>
      <c r="S2" s="4"/>
      <c r="T2" s="6"/>
      <c r="U2" s="39"/>
    </row>
    <row r="3" spans="3:21" ht="13.5" hidden="1" thickBot="1">
      <c r="C3" s="6"/>
      <c r="D3" s="6"/>
      <c r="E3" s="4"/>
      <c r="F3" s="4" t="s">
        <v>41</v>
      </c>
      <c r="G3" s="4"/>
      <c r="H3" s="4"/>
      <c r="I3" s="9"/>
      <c r="J3" s="5"/>
      <c r="K3" s="4"/>
      <c r="L3" s="51"/>
      <c r="M3" s="4"/>
      <c r="N3" s="4"/>
      <c r="O3" s="4"/>
      <c r="P3" s="4"/>
      <c r="Q3" s="4"/>
      <c r="R3" s="4"/>
      <c r="S3" s="4"/>
      <c r="T3" s="6"/>
      <c r="U3" s="39"/>
    </row>
    <row r="4" spans="3:21" ht="13.5" hidden="1" thickBot="1">
      <c r="C4" s="6"/>
      <c r="D4" s="6"/>
      <c r="E4" s="4"/>
      <c r="F4" s="4" t="s">
        <v>41</v>
      </c>
      <c r="G4" s="4"/>
      <c r="H4" s="4"/>
      <c r="I4" s="9"/>
      <c r="J4" s="5"/>
      <c r="K4" s="4"/>
      <c r="L4" s="51"/>
      <c r="M4" s="4"/>
      <c r="N4" s="4"/>
      <c r="O4" s="4"/>
      <c r="P4" s="4"/>
      <c r="Q4" s="4"/>
      <c r="R4" s="4"/>
      <c r="S4" s="4"/>
      <c r="T4" s="6"/>
      <c r="U4" s="39"/>
    </row>
    <row r="5" spans="3:21" ht="13.5" hidden="1" thickBot="1">
      <c r="C5" s="6"/>
      <c r="D5" s="6"/>
      <c r="E5" s="4"/>
      <c r="F5" s="4" t="s">
        <v>41</v>
      </c>
      <c r="G5" s="4"/>
      <c r="H5" s="4"/>
      <c r="I5" s="9"/>
      <c r="J5" s="5"/>
      <c r="K5" s="4"/>
      <c r="L5" s="51"/>
      <c r="M5" s="4"/>
      <c r="N5" s="4"/>
      <c r="O5" s="4"/>
      <c r="P5" s="4"/>
      <c r="Q5" s="4"/>
      <c r="R5" s="4"/>
      <c r="S5" s="4"/>
      <c r="T5" s="6"/>
      <c r="U5" s="39"/>
    </row>
    <row r="6" spans="3:21" ht="13.5" hidden="1" thickBot="1">
      <c r="C6" s="6"/>
      <c r="D6" s="6"/>
      <c r="E6" s="4"/>
      <c r="F6" s="4" t="s">
        <v>41</v>
      </c>
      <c r="G6" s="4"/>
      <c r="H6" s="4"/>
      <c r="I6" s="9"/>
      <c r="J6" s="5"/>
      <c r="K6" s="4"/>
      <c r="L6" s="51"/>
      <c r="M6" s="4"/>
      <c r="N6" s="4"/>
      <c r="O6" s="4"/>
      <c r="P6" s="4"/>
      <c r="Q6" s="4"/>
      <c r="R6" s="4"/>
      <c r="S6" s="4"/>
      <c r="T6" s="6"/>
      <c r="U6" s="39"/>
    </row>
    <row r="7" spans="1:21" s="45" customFormat="1" ht="13.5" thickBot="1">
      <c r="A7" s="42"/>
      <c r="B7" s="10"/>
      <c r="C7" s="18" t="s">
        <v>0</v>
      </c>
      <c r="D7" s="19"/>
      <c r="E7" s="19"/>
      <c r="F7" s="19"/>
      <c r="G7" s="19"/>
      <c r="H7" s="19"/>
      <c r="I7" s="20"/>
      <c r="J7" s="20"/>
      <c r="K7" s="19"/>
      <c r="L7" s="19"/>
      <c r="M7" s="18" t="s">
        <v>1</v>
      </c>
      <c r="N7" s="19"/>
      <c r="O7" s="19"/>
      <c r="P7" s="19"/>
      <c r="Q7" s="19"/>
      <c r="R7" s="19"/>
      <c r="S7" s="19"/>
      <c r="T7" s="19"/>
      <c r="U7" s="21"/>
    </row>
    <row r="8" spans="1:21" s="46" customFormat="1" ht="141" customHeight="1" thickBot="1">
      <c r="A8" s="49" t="s">
        <v>2</v>
      </c>
      <c r="B8" s="11" t="s">
        <v>3</v>
      </c>
      <c r="C8" s="14" t="s">
        <v>4</v>
      </c>
      <c r="D8" s="15" t="s">
        <v>5</v>
      </c>
      <c r="E8" s="15" t="s">
        <v>346</v>
      </c>
      <c r="F8" s="15" t="s">
        <v>347</v>
      </c>
      <c r="G8" s="15" t="s">
        <v>7</v>
      </c>
      <c r="H8" s="15" t="s">
        <v>8</v>
      </c>
      <c r="I8" s="16" t="s">
        <v>9</v>
      </c>
      <c r="J8" s="16" t="s">
        <v>10</v>
      </c>
      <c r="K8" s="15" t="s">
        <v>11</v>
      </c>
      <c r="L8" s="44" t="s">
        <v>12</v>
      </c>
      <c r="M8" s="14" t="s">
        <v>348</v>
      </c>
      <c r="N8" s="15" t="s">
        <v>13</v>
      </c>
      <c r="O8" s="15" t="s">
        <v>14</v>
      </c>
      <c r="P8" s="15" t="s">
        <v>15</v>
      </c>
      <c r="Q8" s="15" t="s">
        <v>16</v>
      </c>
      <c r="R8" s="15" t="s">
        <v>17</v>
      </c>
      <c r="S8" s="15" t="s">
        <v>18</v>
      </c>
      <c r="T8" s="15" t="s">
        <v>19</v>
      </c>
      <c r="U8" s="17" t="s">
        <v>20</v>
      </c>
    </row>
    <row r="9" spans="1:21" ht="12.75">
      <c r="A9" s="58">
        <v>1</v>
      </c>
      <c r="B9" s="3" t="s">
        <v>114</v>
      </c>
      <c r="C9" s="35">
        <v>1.6382999999999999</v>
      </c>
      <c r="D9" s="3">
        <v>281</v>
      </c>
      <c r="E9" s="33" t="s">
        <v>145</v>
      </c>
      <c r="F9" s="33" t="s">
        <v>34</v>
      </c>
      <c r="G9" s="33">
        <v>8</v>
      </c>
      <c r="H9" s="33" t="s">
        <v>145</v>
      </c>
      <c r="I9" s="34">
        <v>22.86</v>
      </c>
      <c r="J9" s="34">
        <v>1.8288000000000002</v>
      </c>
      <c r="K9" s="3">
        <v>90</v>
      </c>
      <c r="L9" s="52" t="s">
        <v>36</v>
      </c>
      <c r="M9" s="33"/>
      <c r="N9" s="33"/>
      <c r="O9" s="33"/>
      <c r="P9" s="33"/>
      <c r="Q9" s="33"/>
      <c r="R9" s="33"/>
      <c r="S9" s="33" t="s">
        <v>37</v>
      </c>
      <c r="T9" s="3"/>
      <c r="U9" s="3"/>
    </row>
    <row r="10" spans="1:21" ht="12.75">
      <c r="A10" s="57">
        <v>2</v>
      </c>
      <c r="B10" s="3" t="s">
        <v>136</v>
      </c>
      <c r="C10" s="35">
        <v>16.8402</v>
      </c>
      <c r="D10" s="3">
        <v>297</v>
      </c>
      <c r="E10" s="33" t="s">
        <v>343</v>
      </c>
      <c r="F10" s="33" t="s">
        <v>34</v>
      </c>
      <c r="G10" s="33">
        <v>7</v>
      </c>
      <c r="H10" s="33" t="s">
        <v>145</v>
      </c>
      <c r="I10" s="34">
        <v>26.5176</v>
      </c>
      <c r="J10" s="34">
        <v>1.8288000000000002</v>
      </c>
      <c r="K10" s="3">
        <v>90</v>
      </c>
      <c r="L10" s="52" t="s">
        <v>36</v>
      </c>
      <c r="M10" s="33"/>
      <c r="N10" s="33"/>
      <c r="O10" s="33"/>
      <c r="P10" s="33"/>
      <c r="Q10" s="33"/>
      <c r="R10" s="33"/>
      <c r="S10" s="33" t="s">
        <v>37</v>
      </c>
      <c r="T10" s="3"/>
      <c r="U10" s="3"/>
    </row>
    <row r="11" spans="1:21" ht="12.75">
      <c r="A11" s="58">
        <v>3</v>
      </c>
      <c r="B11" s="3" t="s">
        <v>73</v>
      </c>
      <c r="C11" s="35">
        <v>3.4671</v>
      </c>
      <c r="D11" s="3">
        <v>316</v>
      </c>
      <c r="E11" s="33" t="s">
        <v>145</v>
      </c>
      <c r="F11" s="33" t="s">
        <v>34</v>
      </c>
      <c r="G11" s="33">
        <v>8</v>
      </c>
      <c r="H11" s="33" t="s">
        <v>145</v>
      </c>
      <c r="I11" s="34">
        <v>16.154400000000003</v>
      </c>
      <c r="J11" s="34">
        <v>1.8288000000000002</v>
      </c>
      <c r="K11" s="3">
        <v>100</v>
      </c>
      <c r="L11" s="52" t="s">
        <v>36</v>
      </c>
      <c r="M11" s="33"/>
      <c r="N11" s="33"/>
      <c r="O11" s="33"/>
      <c r="P11" s="33"/>
      <c r="Q11" s="33"/>
      <c r="R11" s="33"/>
      <c r="S11" s="33" t="s">
        <v>37</v>
      </c>
      <c r="T11" s="3"/>
      <c r="U11" s="3"/>
    </row>
    <row r="12" spans="1:21" ht="12.75">
      <c r="A12" s="57">
        <v>4</v>
      </c>
      <c r="B12" s="3" t="s">
        <v>82</v>
      </c>
      <c r="C12" s="35">
        <v>7.239</v>
      </c>
      <c r="D12" s="3">
        <v>330</v>
      </c>
      <c r="E12" s="33" t="s">
        <v>145</v>
      </c>
      <c r="F12" s="33" t="s">
        <v>34</v>
      </c>
      <c r="G12" s="33">
        <v>8</v>
      </c>
      <c r="H12" s="33" t="s">
        <v>145</v>
      </c>
      <c r="I12" s="34">
        <v>18.288</v>
      </c>
      <c r="J12" s="34">
        <v>1.524</v>
      </c>
      <c r="K12" s="3">
        <v>90</v>
      </c>
      <c r="L12" s="52" t="s">
        <v>36</v>
      </c>
      <c r="M12" s="33"/>
      <c r="N12" s="33"/>
      <c r="O12" s="33"/>
      <c r="P12" s="33"/>
      <c r="Q12" s="33"/>
      <c r="R12" s="33"/>
      <c r="S12" s="33" t="s">
        <v>37</v>
      </c>
      <c r="T12" s="3">
        <v>180</v>
      </c>
      <c r="U12" s="3"/>
    </row>
    <row r="13" spans="1:21" ht="12.75">
      <c r="A13" s="58">
        <v>5</v>
      </c>
      <c r="B13" s="3" t="s">
        <v>69</v>
      </c>
      <c r="C13" s="35">
        <v>4.876799999999999</v>
      </c>
      <c r="D13" s="3">
        <v>331</v>
      </c>
      <c r="E13" s="33" t="s">
        <v>145</v>
      </c>
      <c r="F13" s="33" t="s">
        <v>34</v>
      </c>
      <c r="G13" s="33">
        <v>8</v>
      </c>
      <c r="H13" s="33" t="s">
        <v>145</v>
      </c>
      <c r="I13" s="34">
        <v>16.4592</v>
      </c>
      <c r="J13" s="34">
        <v>1.6764000000000001</v>
      </c>
      <c r="K13" s="3">
        <v>90</v>
      </c>
      <c r="L13" s="52" t="s">
        <v>36</v>
      </c>
      <c r="M13" s="33"/>
      <c r="N13" s="33"/>
      <c r="O13" s="33"/>
      <c r="P13" s="33"/>
      <c r="Q13" s="33"/>
      <c r="R13" s="33"/>
      <c r="S13" s="33" t="s">
        <v>37</v>
      </c>
      <c r="T13" s="3">
        <v>180</v>
      </c>
      <c r="U13" s="3"/>
    </row>
    <row r="14" spans="1:21" ht="12.75">
      <c r="A14" s="57">
        <v>6</v>
      </c>
      <c r="B14" s="3" t="s">
        <v>70</v>
      </c>
      <c r="C14" s="35">
        <v>4.876799999999999</v>
      </c>
      <c r="D14" s="3">
        <v>331</v>
      </c>
      <c r="E14" s="33" t="s">
        <v>145</v>
      </c>
      <c r="F14" s="33" t="s">
        <v>34</v>
      </c>
      <c r="G14" s="33">
        <v>8</v>
      </c>
      <c r="H14" s="33" t="s">
        <v>145</v>
      </c>
      <c r="I14" s="34">
        <v>18.288</v>
      </c>
      <c r="J14" s="34">
        <v>1.6764000000000001</v>
      </c>
      <c r="K14" s="3">
        <v>90</v>
      </c>
      <c r="L14" s="52" t="s">
        <v>36</v>
      </c>
      <c r="M14" s="33"/>
      <c r="N14" s="33"/>
      <c r="O14" s="33"/>
      <c r="P14" s="33"/>
      <c r="Q14" s="33"/>
      <c r="R14" s="33"/>
      <c r="S14" s="33" t="s">
        <v>37</v>
      </c>
      <c r="T14" s="3">
        <v>180</v>
      </c>
      <c r="U14" s="3"/>
    </row>
    <row r="15" spans="1:21" ht="12.75">
      <c r="A15" s="58">
        <v>7</v>
      </c>
      <c r="B15" s="3" t="s">
        <v>39</v>
      </c>
      <c r="C15" s="35">
        <v>4.4958</v>
      </c>
      <c r="D15" s="3">
        <v>349</v>
      </c>
      <c r="E15" s="33" t="s">
        <v>145</v>
      </c>
      <c r="F15" s="33" t="s">
        <v>34</v>
      </c>
      <c r="G15" s="33">
        <v>7</v>
      </c>
      <c r="H15" s="33" t="s">
        <v>145</v>
      </c>
      <c r="I15" s="34">
        <v>15.24</v>
      </c>
      <c r="J15" s="34">
        <v>1.8288000000000002</v>
      </c>
      <c r="K15" s="3">
        <v>90</v>
      </c>
      <c r="L15" s="52" t="s">
        <v>36</v>
      </c>
      <c r="M15" s="33"/>
      <c r="N15" s="33"/>
      <c r="O15" s="33"/>
      <c r="P15" s="33"/>
      <c r="Q15" s="33"/>
      <c r="R15" s="33"/>
      <c r="S15" s="33" t="s">
        <v>37</v>
      </c>
      <c r="T15" s="3"/>
      <c r="U15" s="3"/>
    </row>
    <row r="16" spans="1:21" ht="12.75">
      <c r="A16" s="57">
        <v>8</v>
      </c>
      <c r="B16" s="3" t="s">
        <v>148</v>
      </c>
      <c r="C16" s="35">
        <v>2.2479</v>
      </c>
      <c r="D16" s="3">
        <v>282</v>
      </c>
      <c r="E16" s="33" t="s">
        <v>145</v>
      </c>
      <c r="F16" s="33" t="s">
        <v>34</v>
      </c>
      <c r="G16" s="33">
        <v>8</v>
      </c>
      <c r="H16" s="33" t="s">
        <v>35</v>
      </c>
      <c r="I16" s="34">
        <v>32.004000000000005</v>
      </c>
      <c r="J16" s="34">
        <v>1.8288000000000002</v>
      </c>
      <c r="K16" s="3">
        <v>0</v>
      </c>
      <c r="L16" s="52" t="s">
        <v>145</v>
      </c>
      <c r="M16" s="33"/>
      <c r="N16" s="33"/>
      <c r="O16" s="33"/>
      <c r="P16" s="33"/>
      <c r="Q16" s="33" t="s">
        <v>37</v>
      </c>
      <c r="R16" s="33"/>
      <c r="S16" s="33"/>
      <c r="T16" s="3"/>
      <c r="U16" s="3">
        <v>90</v>
      </c>
    </row>
    <row r="17" spans="1:21" ht="12.75">
      <c r="A17" s="58">
        <v>9</v>
      </c>
      <c r="B17" s="3" t="s">
        <v>230</v>
      </c>
      <c r="C17" s="35">
        <v>1.6382999999999999</v>
      </c>
      <c r="D17" s="3">
        <v>281</v>
      </c>
      <c r="E17" s="33" t="s">
        <v>145</v>
      </c>
      <c r="F17" s="33" t="s">
        <v>34</v>
      </c>
      <c r="G17" s="33">
        <v>8</v>
      </c>
      <c r="H17" s="33" t="s">
        <v>145</v>
      </c>
      <c r="I17" s="34">
        <v>24.384</v>
      </c>
      <c r="J17" s="34">
        <v>1.8288000000000002</v>
      </c>
      <c r="K17" s="3">
        <v>0</v>
      </c>
      <c r="L17" s="52" t="s">
        <v>145</v>
      </c>
      <c r="M17" s="33"/>
      <c r="N17" s="33"/>
      <c r="O17" s="33"/>
      <c r="P17" s="33"/>
      <c r="Q17" s="33"/>
      <c r="R17" s="33" t="s">
        <v>37</v>
      </c>
      <c r="S17" s="33"/>
      <c r="T17" s="3"/>
      <c r="U17" s="3"/>
    </row>
    <row r="18" spans="1:21" ht="12.75">
      <c r="A18" s="57">
        <v>10</v>
      </c>
      <c r="B18" s="3" t="s">
        <v>236</v>
      </c>
      <c r="C18" s="35">
        <v>14.2494</v>
      </c>
      <c r="D18" s="3">
        <v>297</v>
      </c>
      <c r="E18" s="33" t="s">
        <v>343</v>
      </c>
      <c r="F18" s="33" t="s">
        <v>34</v>
      </c>
      <c r="G18" s="33">
        <v>7</v>
      </c>
      <c r="H18" s="33" t="s">
        <v>145</v>
      </c>
      <c r="I18" s="34">
        <v>28.956000000000003</v>
      </c>
      <c r="J18" s="34">
        <v>1.6764000000000001</v>
      </c>
      <c r="K18" s="3">
        <v>0</v>
      </c>
      <c r="L18" s="52" t="s">
        <v>145</v>
      </c>
      <c r="M18" s="33"/>
      <c r="N18" s="33"/>
      <c r="O18" s="33"/>
      <c r="P18" s="33"/>
      <c r="Q18" s="33"/>
      <c r="R18" s="33" t="s">
        <v>37</v>
      </c>
      <c r="S18" s="33"/>
      <c r="T18" s="3">
        <v>90</v>
      </c>
      <c r="U18" s="3"/>
    </row>
    <row r="19" spans="1:21" ht="12.75">
      <c r="A19" s="58">
        <v>11</v>
      </c>
      <c r="B19" s="3" t="s">
        <v>254</v>
      </c>
      <c r="C19" s="35">
        <v>16.8402</v>
      </c>
      <c r="D19" s="3">
        <v>297</v>
      </c>
      <c r="E19" s="33" t="s">
        <v>343</v>
      </c>
      <c r="F19" s="33" t="s">
        <v>34</v>
      </c>
      <c r="G19" s="33">
        <v>7</v>
      </c>
      <c r="H19" s="33" t="s">
        <v>145</v>
      </c>
      <c r="I19" s="34">
        <v>21.336000000000002</v>
      </c>
      <c r="J19" s="34">
        <v>1.8288000000000002</v>
      </c>
      <c r="K19" s="3">
        <v>0</v>
      </c>
      <c r="L19" s="52" t="s">
        <v>145</v>
      </c>
      <c r="M19" s="33"/>
      <c r="N19" s="33"/>
      <c r="O19" s="33"/>
      <c r="P19" s="33"/>
      <c r="Q19" s="33"/>
      <c r="R19" s="33" t="s">
        <v>37</v>
      </c>
      <c r="S19" s="33"/>
      <c r="T19" s="3">
        <v>270</v>
      </c>
      <c r="U19" s="3"/>
    </row>
    <row r="20" spans="1:21" ht="12.75">
      <c r="A20" s="57">
        <v>12</v>
      </c>
      <c r="B20" s="3" t="s">
        <v>164</v>
      </c>
      <c r="C20" s="35">
        <v>14.5542</v>
      </c>
      <c r="D20" s="3">
        <v>300</v>
      </c>
      <c r="E20" s="33" t="s">
        <v>145</v>
      </c>
      <c r="F20" s="33" t="s">
        <v>34</v>
      </c>
      <c r="G20" s="33">
        <v>8</v>
      </c>
      <c r="H20" s="33" t="s">
        <v>145</v>
      </c>
      <c r="I20" s="34">
        <v>27.432000000000002</v>
      </c>
      <c r="J20" s="34">
        <v>1.8288000000000002</v>
      </c>
      <c r="K20" s="3">
        <v>0</v>
      </c>
      <c r="L20" s="52" t="s">
        <v>145</v>
      </c>
      <c r="M20" s="33"/>
      <c r="N20" s="33"/>
      <c r="O20" s="33"/>
      <c r="P20" s="33"/>
      <c r="Q20" s="33"/>
      <c r="R20" s="33" t="s">
        <v>37</v>
      </c>
      <c r="S20" s="33"/>
      <c r="T20" s="3"/>
      <c r="U20" s="3"/>
    </row>
    <row r="21" spans="1:21" ht="12.75">
      <c r="A21" s="58">
        <v>13</v>
      </c>
      <c r="B21" s="3" t="s">
        <v>152</v>
      </c>
      <c r="C21" s="35">
        <v>16.2306</v>
      </c>
      <c r="D21" s="3">
        <v>303</v>
      </c>
      <c r="E21" s="33" t="s">
        <v>145</v>
      </c>
      <c r="F21" s="33" t="s">
        <v>34</v>
      </c>
      <c r="G21" s="33">
        <v>8</v>
      </c>
      <c r="H21" s="33" t="s">
        <v>47</v>
      </c>
      <c r="I21" s="34">
        <v>31.3944</v>
      </c>
      <c r="J21" s="34">
        <v>1.8288000000000002</v>
      </c>
      <c r="K21" s="3">
        <v>0</v>
      </c>
      <c r="L21" s="40" t="s">
        <v>145</v>
      </c>
      <c r="M21" s="33"/>
      <c r="N21" s="33"/>
      <c r="O21" s="33"/>
      <c r="P21" s="33"/>
      <c r="Q21" s="33"/>
      <c r="R21" s="33" t="s">
        <v>37</v>
      </c>
      <c r="S21" s="33"/>
      <c r="T21" s="3"/>
      <c r="U21" s="3"/>
    </row>
    <row r="22" spans="1:21" ht="12.75">
      <c r="A22" s="57">
        <v>14</v>
      </c>
      <c r="B22" s="3" t="s">
        <v>153</v>
      </c>
      <c r="C22" s="35">
        <v>16.2306</v>
      </c>
      <c r="D22" s="3">
        <v>303</v>
      </c>
      <c r="E22" s="33" t="s">
        <v>145</v>
      </c>
      <c r="F22" s="33" t="s">
        <v>34</v>
      </c>
      <c r="G22" s="33">
        <v>8</v>
      </c>
      <c r="H22" s="33" t="s">
        <v>47</v>
      </c>
      <c r="I22" s="34">
        <v>30.1752</v>
      </c>
      <c r="J22" s="34">
        <v>1.8288000000000002</v>
      </c>
      <c r="K22" s="3">
        <v>0</v>
      </c>
      <c r="L22" s="40" t="s">
        <v>145</v>
      </c>
      <c r="M22" s="33"/>
      <c r="N22" s="33"/>
      <c r="O22" s="33"/>
      <c r="P22" s="33"/>
      <c r="Q22" s="33"/>
      <c r="R22" s="33" t="s">
        <v>37</v>
      </c>
      <c r="S22" s="33"/>
      <c r="T22" s="3"/>
      <c r="U22" s="3"/>
    </row>
    <row r="23" spans="1:21" ht="12.75">
      <c r="A23" s="58">
        <v>15</v>
      </c>
      <c r="B23" s="3" t="s">
        <v>170</v>
      </c>
      <c r="C23" s="35">
        <v>8.2296</v>
      </c>
      <c r="D23" s="3">
        <v>313</v>
      </c>
      <c r="E23" s="33" t="s">
        <v>145</v>
      </c>
      <c r="F23" s="33" t="s">
        <v>34</v>
      </c>
      <c r="G23" s="33">
        <v>8</v>
      </c>
      <c r="H23" s="33" t="s">
        <v>145</v>
      </c>
      <c r="I23" s="34">
        <v>16.764</v>
      </c>
      <c r="J23" s="34">
        <v>1.6764000000000001</v>
      </c>
      <c r="K23" s="3">
        <v>0</v>
      </c>
      <c r="L23" s="52" t="s">
        <v>145</v>
      </c>
      <c r="M23" s="33"/>
      <c r="N23" s="33"/>
      <c r="O23" s="33"/>
      <c r="P23" s="33"/>
      <c r="Q23" s="33"/>
      <c r="R23" s="33" t="s">
        <v>37</v>
      </c>
      <c r="S23" s="33"/>
      <c r="T23" s="3">
        <v>90</v>
      </c>
      <c r="U23" s="3"/>
    </row>
    <row r="24" spans="1:21" ht="12.75">
      <c r="A24" s="57">
        <v>16</v>
      </c>
      <c r="B24" s="3" t="s">
        <v>174</v>
      </c>
      <c r="C24" s="35">
        <v>3.4671</v>
      </c>
      <c r="D24" s="3">
        <v>316</v>
      </c>
      <c r="E24" s="33" t="s">
        <v>145</v>
      </c>
      <c r="F24" s="33" t="s">
        <v>34</v>
      </c>
      <c r="G24" s="33">
        <v>8</v>
      </c>
      <c r="H24" s="33" t="s">
        <v>145</v>
      </c>
      <c r="I24" s="34">
        <v>30.48</v>
      </c>
      <c r="J24" s="34">
        <v>1.8288000000000002</v>
      </c>
      <c r="K24" s="3">
        <v>10</v>
      </c>
      <c r="L24" s="52" t="s">
        <v>145</v>
      </c>
      <c r="M24" s="33"/>
      <c r="N24" s="33"/>
      <c r="O24" s="33"/>
      <c r="P24" s="33"/>
      <c r="Q24" s="33"/>
      <c r="R24" s="33" t="s">
        <v>37</v>
      </c>
      <c r="S24" s="33"/>
      <c r="T24" s="3"/>
      <c r="U24" s="3"/>
    </row>
    <row r="25" spans="1:21" ht="12.75">
      <c r="A25" s="58">
        <v>17</v>
      </c>
      <c r="B25" s="3" t="s">
        <v>172</v>
      </c>
      <c r="C25" s="35">
        <v>4.876799999999999</v>
      </c>
      <c r="D25" s="3">
        <v>331</v>
      </c>
      <c r="E25" s="33" t="s">
        <v>145</v>
      </c>
      <c r="F25" s="33" t="s">
        <v>34</v>
      </c>
      <c r="G25" s="33">
        <v>8</v>
      </c>
      <c r="H25" s="33" t="s">
        <v>145</v>
      </c>
      <c r="I25" s="34">
        <v>17.9832</v>
      </c>
      <c r="J25" s="34">
        <v>1.6764000000000001</v>
      </c>
      <c r="K25" s="3">
        <v>0</v>
      </c>
      <c r="L25" s="52" t="s">
        <v>145</v>
      </c>
      <c r="M25" s="33"/>
      <c r="N25" s="33"/>
      <c r="O25" s="33"/>
      <c r="P25" s="33"/>
      <c r="Q25" s="33"/>
      <c r="R25" s="33" t="s">
        <v>37</v>
      </c>
      <c r="S25" s="33"/>
      <c r="T25" s="3"/>
      <c r="U25" s="3"/>
    </row>
    <row r="26" spans="1:21" ht="12.75">
      <c r="A26" s="57">
        <v>18</v>
      </c>
      <c r="B26" s="3" t="s">
        <v>235</v>
      </c>
      <c r="C26" s="35">
        <v>4.838699999999999</v>
      </c>
      <c r="D26" s="3">
        <v>331</v>
      </c>
      <c r="E26" s="33" t="s">
        <v>145</v>
      </c>
      <c r="F26" s="33" t="s">
        <v>34</v>
      </c>
      <c r="G26" s="33">
        <v>9</v>
      </c>
      <c r="H26" s="33" t="s">
        <v>145</v>
      </c>
      <c r="I26" s="34">
        <v>22.250400000000003</v>
      </c>
      <c r="J26" s="34">
        <v>1.8288000000000002</v>
      </c>
      <c r="K26" s="3">
        <v>0</v>
      </c>
      <c r="L26" s="52" t="s">
        <v>145</v>
      </c>
      <c r="M26" s="33"/>
      <c r="N26" s="33"/>
      <c r="O26" s="33"/>
      <c r="P26" s="33"/>
      <c r="Q26" s="33"/>
      <c r="R26" s="33" t="s">
        <v>37</v>
      </c>
      <c r="S26" s="33"/>
      <c r="T26" s="3">
        <v>90</v>
      </c>
      <c r="U26" s="3">
        <v>90</v>
      </c>
    </row>
    <row r="27" spans="1:21" ht="12.75">
      <c r="A27" s="58">
        <v>19</v>
      </c>
      <c r="B27" s="3" t="s">
        <v>225</v>
      </c>
      <c r="C27" s="35">
        <v>2.8194</v>
      </c>
      <c r="D27" s="3">
        <v>336</v>
      </c>
      <c r="E27" s="33" t="s">
        <v>145</v>
      </c>
      <c r="F27" s="33" t="s">
        <v>34</v>
      </c>
      <c r="G27" s="33">
        <v>9</v>
      </c>
      <c r="H27" s="33" t="s">
        <v>35</v>
      </c>
      <c r="I27" s="34">
        <v>0</v>
      </c>
      <c r="J27" s="34">
        <v>1.6764000000000001</v>
      </c>
      <c r="K27" s="3">
        <v>0</v>
      </c>
      <c r="L27" s="52" t="s">
        <v>145</v>
      </c>
      <c r="M27" s="33"/>
      <c r="N27" s="33"/>
      <c r="O27" s="33"/>
      <c r="P27" s="33"/>
      <c r="Q27" s="33"/>
      <c r="R27" s="33" t="s">
        <v>37</v>
      </c>
      <c r="S27" s="33"/>
      <c r="T27" s="3"/>
      <c r="U27" s="3"/>
    </row>
    <row r="28" spans="1:21" ht="12.75">
      <c r="A28" s="57">
        <v>20</v>
      </c>
      <c r="B28" s="3" t="s">
        <v>226</v>
      </c>
      <c r="C28" s="35">
        <v>2.8194</v>
      </c>
      <c r="D28" s="3">
        <v>336</v>
      </c>
      <c r="E28" s="33" t="s">
        <v>145</v>
      </c>
      <c r="F28" s="33" t="s">
        <v>34</v>
      </c>
      <c r="G28" s="33">
        <v>9</v>
      </c>
      <c r="H28" s="33" t="s">
        <v>35</v>
      </c>
      <c r="I28" s="34">
        <v>0</v>
      </c>
      <c r="J28" s="34">
        <v>1.6764000000000001</v>
      </c>
      <c r="K28" s="3">
        <v>0</v>
      </c>
      <c r="L28" s="52" t="s">
        <v>145</v>
      </c>
      <c r="M28" s="33"/>
      <c r="N28" s="33"/>
      <c r="O28" s="33"/>
      <c r="P28" s="33"/>
      <c r="Q28" s="33"/>
      <c r="R28" s="33" t="s">
        <v>37</v>
      </c>
      <c r="S28" s="33"/>
      <c r="T28" s="3"/>
      <c r="U28" s="3"/>
    </row>
    <row r="29" spans="1:21" ht="12.75">
      <c r="A29" s="58">
        <v>21</v>
      </c>
      <c r="B29" s="3" t="s">
        <v>159</v>
      </c>
      <c r="C29" s="35">
        <v>19.811999999999998</v>
      </c>
      <c r="D29" s="3">
        <v>356</v>
      </c>
      <c r="E29" s="33" t="s">
        <v>343</v>
      </c>
      <c r="F29" s="33" t="s">
        <v>41</v>
      </c>
      <c r="G29" s="33">
        <v>8</v>
      </c>
      <c r="H29" s="33" t="s">
        <v>47</v>
      </c>
      <c r="I29" s="34">
        <v>27.432000000000002</v>
      </c>
      <c r="J29" s="34">
        <v>0.6096</v>
      </c>
      <c r="K29" s="3">
        <v>0</v>
      </c>
      <c r="L29" s="40" t="s">
        <v>145</v>
      </c>
      <c r="M29" s="33"/>
      <c r="N29" s="33"/>
      <c r="O29" s="33"/>
      <c r="P29" s="33"/>
      <c r="Q29" s="33"/>
      <c r="R29" s="33" t="s">
        <v>37</v>
      </c>
      <c r="S29" s="33"/>
      <c r="T29" s="3"/>
      <c r="U29" s="3"/>
    </row>
    <row r="30" spans="1:21" ht="12.75">
      <c r="A30" s="57">
        <v>22</v>
      </c>
      <c r="B30" s="3" t="s">
        <v>175</v>
      </c>
      <c r="C30" s="35">
        <v>24.2316</v>
      </c>
      <c r="D30" s="3">
        <v>285</v>
      </c>
      <c r="E30" s="33" t="s">
        <v>145</v>
      </c>
      <c r="F30" s="33" t="s">
        <v>34</v>
      </c>
      <c r="G30" s="33">
        <v>7</v>
      </c>
      <c r="H30" s="33" t="s">
        <v>35</v>
      </c>
      <c r="I30" s="34">
        <v>1.524</v>
      </c>
      <c r="J30" s="34">
        <v>1.728216</v>
      </c>
      <c r="K30" s="3">
        <v>0</v>
      </c>
      <c r="L30" s="52" t="s">
        <v>145</v>
      </c>
      <c r="M30" s="33"/>
      <c r="N30" s="33"/>
      <c r="O30" s="33"/>
      <c r="P30" s="33" t="s">
        <v>37</v>
      </c>
      <c r="Q30" s="33"/>
      <c r="R30" s="33"/>
      <c r="S30" s="33"/>
      <c r="T30" s="3"/>
      <c r="U30" s="3"/>
    </row>
    <row r="31" spans="1:21" ht="12.75">
      <c r="A31" s="58">
        <v>23</v>
      </c>
      <c r="B31" s="3" t="s">
        <v>237</v>
      </c>
      <c r="C31" s="35">
        <v>14.2494</v>
      </c>
      <c r="D31" s="3">
        <v>297</v>
      </c>
      <c r="E31" s="33" t="s">
        <v>343</v>
      </c>
      <c r="F31" s="33" t="s">
        <v>34</v>
      </c>
      <c r="G31" s="33">
        <v>7</v>
      </c>
      <c r="H31" s="33" t="s">
        <v>145</v>
      </c>
      <c r="I31" s="34">
        <v>30.48</v>
      </c>
      <c r="J31" s="34">
        <v>1.6764000000000001</v>
      </c>
      <c r="K31" s="3">
        <v>0</v>
      </c>
      <c r="L31" s="52" t="s">
        <v>145</v>
      </c>
      <c r="M31" s="33"/>
      <c r="N31" s="33"/>
      <c r="O31" s="33"/>
      <c r="P31" s="33" t="s">
        <v>37</v>
      </c>
      <c r="Q31" s="33"/>
      <c r="R31" s="33"/>
      <c r="S31" s="33"/>
      <c r="T31" s="3"/>
      <c r="U31" s="3">
        <v>270</v>
      </c>
    </row>
    <row r="32" spans="1:21" ht="12.75">
      <c r="A32" s="57">
        <v>24</v>
      </c>
      <c r="B32" s="3" t="s">
        <v>173</v>
      </c>
      <c r="C32" s="35">
        <v>7.581899999999999</v>
      </c>
      <c r="D32" s="3">
        <v>313</v>
      </c>
      <c r="E32" s="33" t="s">
        <v>145</v>
      </c>
      <c r="F32" s="33" t="s">
        <v>34</v>
      </c>
      <c r="G32" s="33">
        <v>8</v>
      </c>
      <c r="H32" s="33" t="s">
        <v>145</v>
      </c>
      <c r="I32" s="34">
        <v>18.288</v>
      </c>
      <c r="J32" s="34">
        <v>1.8288000000000002</v>
      </c>
      <c r="K32" s="3">
        <v>0</v>
      </c>
      <c r="L32" s="52" t="s">
        <v>145</v>
      </c>
      <c r="M32" s="33"/>
      <c r="N32" s="33"/>
      <c r="O32" s="33"/>
      <c r="P32" s="33" t="s">
        <v>37</v>
      </c>
      <c r="Q32" s="33"/>
      <c r="R32" s="33"/>
      <c r="S32" s="33"/>
      <c r="T32" s="3"/>
      <c r="U32" s="3"/>
    </row>
    <row r="33" spans="1:21" ht="12.75">
      <c r="A33" s="58">
        <v>25</v>
      </c>
      <c r="B33" s="3" t="s">
        <v>210</v>
      </c>
      <c r="C33" s="35">
        <v>5.4864</v>
      </c>
      <c r="D33" s="3">
        <v>333</v>
      </c>
      <c r="E33" s="33" t="s">
        <v>145</v>
      </c>
      <c r="F33" s="33" t="s">
        <v>34</v>
      </c>
      <c r="G33" s="33">
        <v>8</v>
      </c>
      <c r="H33" s="33" t="s">
        <v>35</v>
      </c>
      <c r="I33" s="34">
        <v>21.336000000000002</v>
      </c>
      <c r="J33" s="34">
        <v>1.8288000000000002</v>
      </c>
      <c r="K33" s="3">
        <v>0</v>
      </c>
      <c r="L33" s="52" t="s">
        <v>145</v>
      </c>
      <c r="M33" s="33"/>
      <c r="N33" s="33"/>
      <c r="O33" s="33"/>
      <c r="P33" s="33" t="s">
        <v>37</v>
      </c>
      <c r="Q33" s="33"/>
      <c r="R33" s="33"/>
      <c r="S33" s="33"/>
      <c r="T33" s="3"/>
      <c r="U33" s="3"/>
    </row>
    <row r="34" spans="1:21" ht="12.75">
      <c r="A34" s="57">
        <v>26</v>
      </c>
      <c r="B34" s="3" t="s">
        <v>192</v>
      </c>
      <c r="C34" s="35">
        <v>5.4102</v>
      </c>
      <c r="D34" s="3">
        <v>337</v>
      </c>
      <c r="E34" s="33" t="s">
        <v>145</v>
      </c>
      <c r="F34" s="33" t="s">
        <v>34</v>
      </c>
      <c r="G34" s="33">
        <v>7</v>
      </c>
      <c r="H34" s="33" t="s">
        <v>145</v>
      </c>
      <c r="I34" s="34">
        <v>27.432000000000002</v>
      </c>
      <c r="J34" s="34">
        <v>1.8288000000000002</v>
      </c>
      <c r="K34" s="3">
        <v>0</v>
      </c>
      <c r="L34" s="52" t="s">
        <v>145</v>
      </c>
      <c r="M34" s="33"/>
      <c r="N34" s="33"/>
      <c r="O34" s="33"/>
      <c r="P34" s="33" t="s">
        <v>37</v>
      </c>
      <c r="Q34" s="33"/>
      <c r="R34" s="33"/>
      <c r="S34" s="33"/>
      <c r="T34" s="3"/>
      <c r="U34" s="3"/>
    </row>
    <row r="35" spans="1:21" ht="12.75">
      <c r="A35" s="58">
        <v>27</v>
      </c>
      <c r="B35" s="3" t="s">
        <v>193</v>
      </c>
      <c r="C35" s="35">
        <v>5.4102</v>
      </c>
      <c r="D35" s="3">
        <v>337</v>
      </c>
      <c r="E35" s="33" t="s">
        <v>145</v>
      </c>
      <c r="F35" s="33" t="s">
        <v>34</v>
      </c>
      <c r="G35" s="33">
        <v>7</v>
      </c>
      <c r="H35" s="33" t="s">
        <v>145</v>
      </c>
      <c r="I35" s="34">
        <v>33.528</v>
      </c>
      <c r="J35" s="34">
        <v>1.8288000000000002</v>
      </c>
      <c r="K35" s="3">
        <v>0</v>
      </c>
      <c r="L35" s="52" t="s">
        <v>145</v>
      </c>
      <c r="M35" s="33"/>
      <c r="N35" s="33"/>
      <c r="O35" s="33"/>
      <c r="P35" s="33" t="s">
        <v>37</v>
      </c>
      <c r="Q35" s="33"/>
      <c r="R35" s="33"/>
      <c r="S35" s="33"/>
      <c r="T35" s="3"/>
      <c r="U35" s="3"/>
    </row>
    <row r="36" spans="1:21" ht="12.75">
      <c r="A36" s="57">
        <v>28</v>
      </c>
      <c r="B36" s="3" t="s">
        <v>166</v>
      </c>
      <c r="C36" s="35">
        <v>6.9723</v>
      </c>
      <c r="D36" s="3">
        <v>345</v>
      </c>
      <c r="E36" s="33" t="s">
        <v>145</v>
      </c>
      <c r="F36" s="33" t="s">
        <v>34</v>
      </c>
      <c r="G36" s="33">
        <v>6</v>
      </c>
      <c r="H36" s="33" t="s">
        <v>145</v>
      </c>
      <c r="I36" s="34">
        <v>31.6992</v>
      </c>
      <c r="J36" s="34">
        <v>1.8288000000000002</v>
      </c>
      <c r="K36" s="3">
        <v>0</v>
      </c>
      <c r="L36" s="52" t="s">
        <v>145</v>
      </c>
      <c r="M36" s="33"/>
      <c r="N36" s="33"/>
      <c r="O36" s="33"/>
      <c r="P36" s="33" t="s">
        <v>37</v>
      </c>
      <c r="Q36" s="33"/>
      <c r="R36" s="33"/>
      <c r="S36" s="33"/>
      <c r="T36" s="3"/>
      <c r="U36" s="3"/>
    </row>
    <row r="37" spans="1:21" ht="12.75">
      <c r="A37" s="58">
        <v>29</v>
      </c>
      <c r="B37" s="3" t="s">
        <v>167</v>
      </c>
      <c r="C37" s="35">
        <v>6.9723</v>
      </c>
      <c r="D37" s="3">
        <v>345</v>
      </c>
      <c r="E37" s="33" t="s">
        <v>145</v>
      </c>
      <c r="F37" s="33" t="s">
        <v>34</v>
      </c>
      <c r="G37" s="33">
        <v>6</v>
      </c>
      <c r="H37" s="33" t="s">
        <v>145</v>
      </c>
      <c r="I37" s="34">
        <v>17.3736</v>
      </c>
      <c r="J37" s="34">
        <v>1.8288000000000002</v>
      </c>
      <c r="K37" s="3">
        <v>5</v>
      </c>
      <c r="L37" s="52" t="s">
        <v>145</v>
      </c>
      <c r="M37" s="33"/>
      <c r="N37" s="33"/>
      <c r="O37" s="33"/>
      <c r="P37" s="33" t="s">
        <v>37</v>
      </c>
      <c r="Q37" s="33"/>
      <c r="R37" s="33"/>
      <c r="S37" s="33"/>
      <c r="T37" s="3"/>
      <c r="U37" s="3"/>
    </row>
    <row r="38" spans="1:21" ht="12.75">
      <c r="A38" s="57">
        <v>30</v>
      </c>
      <c r="B38" s="3" t="s">
        <v>146</v>
      </c>
      <c r="C38" s="35">
        <v>4.4958</v>
      </c>
      <c r="D38" s="3">
        <v>349</v>
      </c>
      <c r="E38" s="33" t="s">
        <v>145</v>
      </c>
      <c r="F38" s="33" t="s">
        <v>34</v>
      </c>
      <c r="G38" s="33">
        <v>7</v>
      </c>
      <c r="H38" s="33" t="s">
        <v>145</v>
      </c>
      <c r="I38" s="34">
        <v>35.052</v>
      </c>
      <c r="J38" s="34">
        <v>1.8288000000000002</v>
      </c>
      <c r="K38" s="3">
        <v>170</v>
      </c>
      <c r="L38" s="52" t="s">
        <v>145</v>
      </c>
      <c r="M38" s="33"/>
      <c r="N38" s="33"/>
      <c r="O38" s="33"/>
      <c r="P38" s="33" t="s">
        <v>37</v>
      </c>
      <c r="Q38" s="33"/>
      <c r="R38" s="33"/>
      <c r="S38" s="33"/>
      <c r="T38" s="3">
        <v>180</v>
      </c>
      <c r="U38" s="3"/>
    </row>
    <row r="39" spans="1:21" ht="12.75">
      <c r="A39" s="58">
        <v>31</v>
      </c>
      <c r="B39" s="3" t="s">
        <v>147</v>
      </c>
      <c r="C39" s="35">
        <v>2.2479</v>
      </c>
      <c r="D39" s="3">
        <v>282</v>
      </c>
      <c r="E39" s="33" t="s">
        <v>145</v>
      </c>
      <c r="F39" s="33" t="s">
        <v>34</v>
      </c>
      <c r="G39" s="33">
        <v>8</v>
      </c>
      <c r="H39" s="33" t="s">
        <v>35</v>
      </c>
      <c r="I39" s="34">
        <v>35.052</v>
      </c>
      <c r="J39" s="34">
        <v>1.8288000000000002</v>
      </c>
      <c r="K39" s="3">
        <v>0</v>
      </c>
      <c r="L39" s="52" t="s">
        <v>145</v>
      </c>
      <c r="M39" s="33"/>
      <c r="N39" s="33" t="s">
        <v>37</v>
      </c>
      <c r="O39" s="33"/>
      <c r="P39" s="33"/>
      <c r="Q39" s="33"/>
      <c r="R39" s="33"/>
      <c r="S39" s="33"/>
      <c r="T39" s="3"/>
      <c r="U39" s="3"/>
    </row>
    <row r="40" spans="1:21" ht="12.75">
      <c r="A40" s="57">
        <v>32</v>
      </c>
      <c r="B40" s="3" t="s">
        <v>163</v>
      </c>
      <c r="C40" s="35">
        <v>18.8976</v>
      </c>
      <c r="D40" s="3">
        <v>290</v>
      </c>
      <c r="E40" s="33" t="s">
        <v>145</v>
      </c>
      <c r="F40" s="33" t="s">
        <v>34</v>
      </c>
      <c r="G40" s="33">
        <v>8</v>
      </c>
      <c r="H40" s="33" t="s">
        <v>145</v>
      </c>
      <c r="I40" s="34">
        <v>36.576</v>
      </c>
      <c r="J40" s="34">
        <v>1.8288000000000002</v>
      </c>
      <c r="K40" s="3">
        <v>0</v>
      </c>
      <c r="L40" s="52" t="s">
        <v>145</v>
      </c>
      <c r="M40" s="33"/>
      <c r="N40" s="33" t="s">
        <v>37</v>
      </c>
      <c r="O40" s="33"/>
      <c r="P40" s="33"/>
      <c r="Q40" s="33"/>
      <c r="R40" s="33"/>
      <c r="S40" s="33"/>
      <c r="T40" s="3"/>
      <c r="U40" s="3"/>
    </row>
    <row r="41" spans="1:21" ht="12.75">
      <c r="A41" s="58">
        <v>33</v>
      </c>
      <c r="B41" s="3" t="s">
        <v>165</v>
      </c>
      <c r="C41" s="35">
        <v>14.5542</v>
      </c>
      <c r="D41" s="3">
        <v>300</v>
      </c>
      <c r="E41" s="33" t="s">
        <v>145</v>
      </c>
      <c r="F41" s="33" t="s">
        <v>34</v>
      </c>
      <c r="G41" s="33">
        <v>8</v>
      </c>
      <c r="H41" s="33" t="s">
        <v>145</v>
      </c>
      <c r="I41" s="34">
        <v>32.004000000000005</v>
      </c>
      <c r="J41" s="34">
        <v>1.8288000000000002</v>
      </c>
      <c r="K41" s="3">
        <v>0</v>
      </c>
      <c r="L41" s="52" t="s">
        <v>145</v>
      </c>
      <c r="M41" s="33"/>
      <c r="N41" s="33" t="s">
        <v>37</v>
      </c>
      <c r="O41" s="33"/>
      <c r="P41" s="33"/>
      <c r="Q41" s="33"/>
      <c r="R41" s="33"/>
      <c r="S41" s="33"/>
      <c r="T41" s="3"/>
      <c r="U41" s="3"/>
    </row>
    <row r="42" spans="1:21" ht="12.75">
      <c r="A42" s="57">
        <v>34</v>
      </c>
      <c r="B42" s="3" t="s">
        <v>160</v>
      </c>
      <c r="C42" s="35">
        <v>19.811999999999998</v>
      </c>
      <c r="D42" s="3">
        <v>356</v>
      </c>
      <c r="E42" s="33" t="s">
        <v>343</v>
      </c>
      <c r="F42" s="33" t="s">
        <v>41</v>
      </c>
      <c r="G42" s="33">
        <v>8</v>
      </c>
      <c r="H42" s="33" t="s">
        <v>47</v>
      </c>
      <c r="I42" s="34">
        <v>33.2232</v>
      </c>
      <c r="J42" s="34">
        <v>1.8288000000000002</v>
      </c>
      <c r="K42" s="3">
        <v>0</v>
      </c>
      <c r="L42" s="40" t="s">
        <v>145</v>
      </c>
      <c r="M42" s="33"/>
      <c r="N42" s="33" t="s">
        <v>37</v>
      </c>
      <c r="O42" s="33"/>
      <c r="P42" s="33"/>
      <c r="Q42" s="33"/>
      <c r="R42" s="33"/>
      <c r="S42" s="33"/>
      <c r="T42" s="3"/>
      <c r="U42" s="3"/>
    </row>
    <row r="43" spans="1:21" ht="12.75">
      <c r="A43" s="58">
        <v>35</v>
      </c>
      <c r="B43" s="3" t="s">
        <v>191</v>
      </c>
      <c r="C43" s="35">
        <v>7.239</v>
      </c>
      <c r="D43" s="3">
        <v>330</v>
      </c>
      <c r="E43" s="33" t="s">
        <v>145</v>
      </c>
      <c r="F43" s="33" t="s">
        <v>34</v>
      </c>
      <c r="G43" s="33">
        <v>8</v>
      </c>
      <c r="H43" s="33" t="s">
        <v>145</v>
      </c>
      <c r="I43" s="34">
        <v>28.041600000000003</v>
      </c>
      <c r="J43" s="34">
        <v>1.524</v>
      </c>
      <c r="K43" s="3">
        <v>0</v>
      </c>
      <c r="L43" s="52" t="s">
        <v>145</v>
      </c>
      <c r="M43" s="33"/>
      <c r="N43" s="33"/>
      <c r="O43" s="33" t="s">
        <v>37</v>
      </c>
      <c r="P43" s="33"/>
      <c r="Q43" s="33"/>
      <c r="R43" s="33"/>
      <c r="S43" s="33"/>
      <c r="T43" s="3"/>
      <c r="U43" s="3"/>
    </row>
    <row r="44" spans="1:21" ht="12.75">
      <c r="A44" s="57">
        <v>36</v>
      </c>
      <c r="B44" s="3" t="s">
        <v>91</v>
      </c>
      <c r="C44" s="35">
        <v>5.4864</v>
      </c>
      <c r="D44" s="3">
        <v>333</v>
      </c>
      <c r="E44" s="33" t="s">
        <v>145</v>
      </c>
      <c r="F44" s="33" t="s">
        <v>34</v>
      </c>
      <c r="G44" s="33">
        <v>8</v>
      </c>
      <c r="H44" s="33" t="s">
        <v>35</v>
      </c>
      <c r="I44" s="34">
        <v>15.8496</v>
      </c>
      <c r="J44" s="34">
        <v>1.8288000000000002</v>
      </c>
      <c r="K44" s="3">
        <v>90</v>
      </c>
      <c r="L44" s="52" t="s">
        <v>36</v>
      </c>
      <c r="M44" s="33"/>
      <c r="N44" s="33"/>
      <c r="O44" s="33"/>
      <c r="P44" s="33"/>
      <c r="Q44" s="33" t="s">
        <v>37</v>
      </c>
      <c r="R44" s="33"/>
      <c r="S44" s="33"/>
      <c r="T44" s="3"/>
      <c r="U44" s="3">
        <v>180</v>
      </c>
    </row>
    <row r="45" spans="1:21" ht="12.75">
      <c r="A45" s="58">
        <v>37</v>
      </c>
      <c r="B45" s="3" t="s">
        <v>43</v>
      </c>
      <c r="C45" s="35">
        <v>2.2479</v>
      </c>
      <c r="D45" s="3">
        <v>282</v>
      </c>
      <c r="E45" s="33" t="s">
        <v>145</v>
      </c>
      <c r="F45" s="33" t="s">
        <v>34</v>
      </c>
      <c r="G45" s="33">
        <v>8</v>
      </c>
      <c r="H45" s="33" t="s">
        <v>35</v>
      </c>
      <c r="I45" s="34">
        <v>15.24</v>
      </c>
      <c r="J45" s="34">
        <v>1.8288000000000002</v>
      </c>
      <c r="K45" s="3">
        <v>90</v>
      </c>
      <c r="L45" s="52" t="s">
        <v>36</v>
      </c>
      <c r="M45" s="33"/>
      <c r="N45" s="33"/>
      <c r="O45" s="33"/>
      <c r="P45" s="33"/>
      <c r="Q45" s="33"/>
      <c r="R45" s="33" t="s">
        <v>37</v>
      </c>
      <c r="S45" s="33"/>
      <c r="T45" s="3"/>
      <c r="U45" s="3"/>
    </row>
    <row r="46" spans="1:21" ht="12.75">
      <c r="A46" s="57">
        <v>38</v>
      </c>
      <c r="B46" s="3" t="s">
        <v>135</v>
      </c>
      <c r="C46" s="35">
        <v>16.8402</v>
      </c>
      <c r="D46" s="3">
        <v>297</v>
      </c>
      <c r="E46" s="33" t="s">
        <v>343</v>
      </c>
      <c r="F46" s="33" t="s">
        <v>34</v>
      </c>
      <c r="G46" s="33">
        <v>7</v>
      </c>
      <c r="H46" s="33" t="s">
        <v>145</v>
      </c>
      <c r="I46" s="34">
        <v>26.5176</v>
      </c>
      <c r="J46" s="34">
        <v>1.8288000000000002</v>
      </c>
      <c r="K46" s="3">
        <v>90</v>
      </c>
      <c r="L46" s="52" t="s">
        <v>36</v>
      </c>
      <c r="M46" s="33"/>
      <c r="N46" s="33"/>
      <c r="O46" s="33"/>
      <c r="P46" s="33"/>
      <c r="Q46" s="33"/>
      <c r="R46" s="33" t="s">
        <v>37</v>
      </c>
      <c r="S46" s="33"/>
      <c r="T46" s="3">
        <v>0</v>
      </c>
      <c r="U46" s="3"/>
    </row>
    <row r="47" spans="1:21" ht="12.75">
      <c r="A47" s="58">
        <v>39</v>
      </c>
      <c r="B47" s="3" t="s">
        <v>62</v>
      </c>
      <c r="C47" s="35">
        <v>14.5542</v>
      </c>
      <c r="D47" s="3">
        <v>300</v>
      </c>
      <c r="E47" s="33" t="s">
        <v>145</v>
      </c>
      <c r="F47" s="33" t="s">
        <v>34</v>
      </c>
      <c r="G47" s="33">
        <v>8</v>
      </c>
      <c r="H47" s="33" t="s">
        <v>145</v>
      </c>
      <c r="I47" s="34">
        <v>7.62</v>
      </c>
      <c r="J47" s="34">
        <v>1.8288000000000002</v>
      </c>
      <c r="K47" s="3">
        <v>90</v>
      </c>
      <c r="L47" s="52" t="s">
        <v>36</v>
      </c>
      <c r="M47" s="33"/>
      <c r="N47" s="33"/>
      <c r="O47" s="33"/>
      <c r="P47" s="33"/>
      <c r="Q47" s="33"/>
      <c r="R47" s="33" t="s">
        <v>37</v>
      </c>
      <c r="S47" s="33"/>
      <c r="T47" s="3"/>
      <c r="U47" s="3"/>
    </row>
    <row r="48" spans="1:21" ht="12.75">
      <c r="A48" s="57">
        <v>40</v>
      </c>
      <c r="B48" s="3" t="s">
        <v>63</v>
      </c>
      <c r="C48" s="35">
        <v>14.5542</v>
      </c>
      <c r="D48" s="3">
        <v>300</v>
      </c>
      <c r="E48" s="33" t="s">
        <v>145</v>
      </c>
      <c r="F48" s="33" t="s">
        <v>34</v>
      </c>
      <c r="G48" s="33">
        <v>8</v>
      </c>
      <c r="H48" s="33" t="s">
        <v>145</v>
      </c>
      <c r="I48" s="34">
        <v>2.1336</v>
      </c>
      <c r="J48" s="34">
        <v>1.8288000000000002</v>
      </c>
      <c r="K48" s="3">
        <v>90</v>
      </c>
      <c r="L48" s="52" t="s">
        <v>36</v>
      </c>
      <c r="M48" s="33"/>
      <c r="N48" s="33"/>
      <c r="O48" s="33"/>
      <c r="P48" s="33"/>
      <c r="Q48" s="33"/>
      <c r="R48" s="33" t="s">
        <v>37</v>
      </c>
      <c r="S48" s="33"/>
      <c r="T48" s="3"/>
      <c r="U48" s="3"/>
    </row>
    <row r="49" spans="1:21" ht="12.75">
      <c r="A49" s="58">
        <v>41</v>
      </c>
      <c r="B49" s="3" t="s">
        <v>50</v>
      </c>
      <c r="C49" s="35">
        <v>16.2306</v>
      </c>
      <c r="D49" s="3">
        <v>303</v>
      </c>
      <c r="E49" s="33" t="s">
        <v>145</v>
      </c>
      <c r="F49" s="33" t="s">
        <v>34</v>
      </c>
      <c r="G49" s="33">
        <v>8</v>
      </c>
      <c r="H49" s="33" t="s">
        <v>47</v>
      </c>
      <c r="I49" s="34">
        <v>21.336000000000002</v>
      </c>
      <c r="J49" s="34">
        <v>1.8288000000000002</v>
      </c>
      <c r="K49" s="3">
        <v>85</v>
      </c>
      <c r="L49" s="40" t="s">
        <v>36</v>
      </c>
      <c r="M49" s="33"/>
      <c r="N49" s="33"/>
      <c r="O49" s="33"/>
      <c r="P49" s="33"/>
      <c r="Q49" s="33"/>
      <c r="R49" s="33" t="s">
        <v>37</v>
      </c>
      <c r="S49" s="33"/>
      <c r="T49" s="3"/>
      <c r="U49" s="3"/>
    </row>
    <row r="50" spans="1:21" ht="12.75">
      <c r="A50" s="57">
        <v>42</v>
      </c>
      <c r="B50" s="3" t="s">
        <v>65</v>
      </c>
      <c r="C50" s="35">
        <v>8.2296</v>
      </c>
      <c r="D50" s="3">
        <v>313</v>
      </c>
      <c r="E50" s="33" t="s">
        <v>145</v>
      </c>
      <c r="F50" s="33" t="s">
        <v>34</v>
      </c>
      <c r="G50" s="33">
        <v>8</v>
      </c>
      <c r="H50" s="33" t="s">
        <v>145</v>
      </c>
      <c r="I50" s="34">
        <v>28.346400000000003</v>
      </c>
      <c r="J50" s="34">
        <v>1.9812</v>
      </c>
      <c r="K50" s="3">
        <v>90</v>
      </c>
      <c r="L50" s="52" t="s">
        <v>36</v>
      </c>
      <c r="M50" s="33"/>
      <c r="N50" s="33"/>
      <c r="O50" s="33"/>
      <c r="P50" s="33"/>
      <c r="Q50" s="33"/>
      <c r="R50" s="33" t="s">
        <v>37</v>
      </c>
      <c r="S50" s="33"/>
      <c r="T50" s="3">
        <v>0</v>
      </c>
      <c r="U50" s="3">
        <v>180</v>
      </c>
    </row>
    <row r="51" spans="1:21" ht="12.75">
      <c r="A51" s="58">
        <v>43</v>
      </c>
      <c r="B51" s="3" t="s">
        <v>66</v>
      </c>
      <c r="C51" s="35">
        <v>8.2296</v>
      </c>
      <c r="D51" s="3">
        <v>313</v>
      </c>
      <c r="E51" s="33" t="s">
        <v>145</v>
      </c>
      <c r="F51" s="33" t="s">
        <v>34</v>
      </c>
      <c r="G51" s="33">
        <v>8</v>
      </c>
      <c r="H51" s="33" t="s">
        <v>145</v>
      </c>
      <c r="I51" s="34">
        <v>22.86</v>
      </c>
      <c r="J51" s="34">
        <v>1.9812</v>
      </c>
      <c r="K51" s="3">
        <v>90</v>
      </c>
      <c r="L51" s="52" t="s">
        <v>36</v>
      </c>
      <c r="M51" s="33"/>
      <c r="N51" s="33"/>
      <c r="O51" s="33"/>
      <c r="P51" s="33"/>
      <c r="Q51" s="33"/>
      <c r="R51" s="33" t="s">
        <v>37</v>
      </c>
      <c r="S51" s="33"/>
      <c r="T51" s="3">
        <v>0</v>
      </c>
      <c r="U51" s="3"/>
    </row>
    <row r="52" spans="1:21" ht="12.75">
      <c r="A52" s="57">
        <v>44</v>
      </c>
      <c r="B52" s="3" t="s">
        <v>72</v>
      </c>
      <c r="C52" s="35">
        <v>7.581899999999999</v>
      </c>
      <c r="D52" s="3">
        <v>313</v>
      </c>
      <c r="E52" s="33" t="s">
        <v>145</v>
      </c>
      <c r="F52" s="33" t="s">
        <v>34</v>
      </c>
      <c r="G52" s="33">
        <v>8</v>
      </c>
      <c r="H52" s="33" t="s">
        <v>145</v>
      </c>
      <c r="I52" s="34">
        <v>21.945600000000002</v>
      </c>
      <c r="J52" s="34">
        <v>1.8288000000000002</v>
      </c>
      <c r="K52" s="3">
        <v>90</v>
      </c>
      <c r="L52" s="52" t="s">
        <v>36</v>
      </c>
      <c r="M52" s="33"/>
      <c r="N52" s="33"/>
      <c r="O52" s="33"/>
      <c r="P52" s="33"/>
      <c r="Q52" s="33"/>
      <c r="R52" s="33" t="s">
        <v>37</v>
      </c>
      <c r="S52" s="33"/>
      <c r="T52" s="3">
        <v>180</v>
      </c>
      <c r="U52" s="3">
        <v>180</v>
      </c>
    </row>
    <row r="53" spans="1:21" ht="12.75">
      <c r="A53" s="58">
        <v>45</v>
      </c>
      <c r="B53" s="3" t="s">
        <v>83</v>
      </c>
      <c r="C53" s="35">
        <v>7.239</v>
      </c>
      <c r="D53" s="3">
        <v>330</v>
      </c>
      <c r="E53" s="33" t="s">
        <v>145</v>
      </c>
      <c r="F53" s="33" t="s">
        <v>34</v>
      </c>
      <c r="G53" s="33">
        <v>8</v>
      </c>
      <c r="H53" s="33" t="s">
        <v>145</v>
      </c>
      <c r="I53" s="34">
        <v>18.288</v>
      </c>
      <c r="J53" s="34">
        <v>1.524</v>
      </c>
      <c r="K53" s="3">
        <v>90</v>
      </c>
      <c r="L53" s="52" t="s">
        <v>36</v>
      </c>
      <c r="M53" s="33"/>
      <c r="N53" s="33"/>
      <c r="O53" s="33"/>
      <c r="P53" s="33"/>
      <c r="Q53" s="33"/>
      <c r="R53" s="33" t="s">
        <v>37</v>
      </c>
      <c r="S53" s="33"/>
      <c r="T53" s="3">
        <v>180</v>
      </c>
      <c r="U53" s="3"/>
    </row>
    <row r="54" spans="1:21" ht="12.75">
      <c r="A54" s="57">
        <v>46</v>
      </c>
      <c r="B54" s="3" t="s">
        <v>117</v>
      </c>
      <c r="C54" s="35">
        <v>4.838699999999999</v>
      </c>
      <c r="D54" s="3">
        <v>331</v>
      </c>
      <c r="E54" s="33" t="s">
        <v>145</v>
      </c>
      <c r="F54" s="33" t="s">
        <v>34</v>
      </c>
      <c r="G54" s="33">
        <v>9</v>
      </c>
      <c r="H54" s="33" t="s">
        <v>145</v>
      </c>
      <c r="I54" s="34">
        <v>25.2984</v>
      </c>
      <c r="J54" s="34">
        <v>1.8288000000000002</v>
      </c>
      <c r="K54" s="3">
        <v>90</v>
      </c>
      <c r="L54" s="52" t="s">
        <v>36</v>
      </c>
      <c r="M54" s="33"/>
      <c r="N54" s="33"/>
      <c r="O54" s="33"/>
      <c r="P54" s="33"/>
      <c r="Q54" s="33"/>
      <c r="R54" s="33" t="s">
        <v>37</v>
      </c>
      <c r="S54" s="33"/>
      <c r="T54" s="3">
        <v>180</v>
      </c>
      <c r="U54" s="3"/>
    </row>
    <row r="55" spans="1:21" ht="12.75">
      <c r="A55" s="58">
        <v>47</v>
      </c>
      <c r="B55" s="3" t="s">
        <v>118</v>
      </c>
      <c r="C55" s="35">
        <v>4.838699999999999</v>
      </c>
      <c r="D55" s="3">
        <v>331</v>
      </c>
      <c r="E55" s="33" t="s">
        <v>145</v>
      </c>
      <c r="F55" s="33" t="s">
        <v>34</v>
      </c>
      <c r="G55" s="33">
        <v>9</v>
      </c>
      <c r="H55" s="33" t="s">
        <v>145</v>
      </c>
      <c r="I55" s="34">
        <v>19.812</v>
      </c>
      <c r="J55" s="34">
        <v>1.8288000000000002</v>
      </c>
      <c r="K55" s="3">
        <v>90</v>
      </c>
      <c r="L55" s="52" t="s">
        <v>36</v>
      </c>
      <c r="M55" s="33"/>
      <c r="N55" s="33"/>
      <c r="O55" s="33"/>
      <c r="P55" s="33"/>
      <c r="Q55" s="33"/>
      <c r="R55" s="33" t="s">
        <v>37</v>
      </c>
      <c r="S55" s="33"/>
      <c r="T55" s="3"/>
      <c r="U55" s="3"/>
    </row>
    <row r="56" spans="1:21" ht="12.75">
      <c r="A56" s="57">
        <v>48</v>
      </c>
      <c r="B56" s="3" t="s">
        <v>108</v>
      </c>
      <c r="C56" s="35">
        <v>2.8194</v>
      </c>
      <c r="D56" s="3">
        <v>336</v>
      </c>
      <c r="E56" s="33" t="s">
        <v>145</v>
      </c>
      <c r="F56" s="33" t="s">
        <v>34</v>
      </c>
      <c r="G56" s="33">
        <v>9</v>
      </c>
      <c r="H56" s="33" t="s">
        <v>35</v>
      </c>
      <c r="I56" s="34">
        <v>0</v>
      </c>
      <c r="J56" s="34">
        <v>1.2192</v>
      </c>
      <c r="K56" s="3">
        <v>90</v>
      </c>
      <c r="L56" s="52" t="s">
        <v>36</v>
      </c>
      <c r="M56" s="33"/>
      <c r="N56" s="33"/>
      <c r="O56" s="33"/>
      <c r="P56" s="33"/>
      <c r="Q56" s="33"/>
      <c r="R56" s="33" t="s">
        <v>37</v>
      </c>
      <c r="S56" s="33"/>
      <c r="T56" s="3"/>
      <c r="U56" s="3"/>
    </row>
    <row r="57" spans="1:21" ht="12.75">
      <c r="A57" s="58">
        <v>49</v>
      </c>
      <c r="B57" s="3" t="s">
        <v>92</v>
      </c>
      <c r="C57" s="35">
        <v>4.4958</v>
      </c>
      <c r="D57" s="3">
        <v>344</v>
      </c>
      <c r="E57" s="33" t="s">
        <v>145</v>
      </c>
      <c r="F57" s="33" t="s">
        <v>34</v>
      </c>
      <c r="G57" s="33">
        <v>8</v>
      </c>
      <c r="H57" s="33" t="s">
        <v>145</v>
      </c>
      <c r="I57" s="34">
        <v>48.768</v>
      </c>
      <c r="J57" s="34">
        <v>1.8288000000000002</v>
      </c>
      <c r="K57" s="3">
        <v>90</v>
      </c>
      <c r="L57" s="52" t="s">
        <v>36</v>
      </c>
      <c r="M57" s="33"/>
      <c r="N57" s="33"/>
      <c r="O57" s="33"/>
      <c r="P57" s="33"/>
      <c r="Q57" s="33"/>
      <c r="R57" s="33" t="s">
        <v>37</v>
      </c>
      <c r="S57" s="33"/>
      <c r="T57" s="3">
        <v>180</v>
      </c>
      <c r="U57" s="3">
        <v>180</v>
      </c>
    </row>
    <row r="58" spans="1:21" ht="12.75">
      <c r="A58" s="57">
        <v>50</v>
      </c>
      <c r="B58" s="3" t="s">
        <v>94</v>
      </c>
      <c r="C58" s="35">
        <v>4.4958</v>
      </c>
      <c r="D58" s="3">
        <v>344</v>
      </c>
      <c r="E58" s="33" t="s">
        <v>145</v>
      </c>
      <c r="F58" s="33" t="s">
        <v>34</v>
      </c>
      <c r="G58" s="33">
        <v>8</v>
      </c>
      <c r="H58" s="33" t="s">
        <v>145</v>
      </c>
      <c r="I58" s="34">
        <v>9.144</v>
      </c>
      <c r="J58" s="34">
        <v>1.8288000000000002</v>
      </c>
      <c r="K58" s="3">
        <v>100</v>
      </c>
      <c r="L58" s="52" t="s">
        <v>36</v>
      </c>
      <c r="M58" s="33"/>
      <c r="N58" s="33"/>
      <c r="O58" s="33"/>
      <c r="P58" s="33"/>
      <c r="Q58" s="33"/>
      <c r="R58" s="33" t="s">
        <v>37</v>
      </c>
      <c r="S58" s="33"/>
      <c r="T58" s="3">
        <v>10</v>
      </c>
      <c r="U58" s="3"/>
    </row>
    <row r="59" spans="1:21" ht="12.75">
      <c r="A59" s="58">
        <v>51</v>
      </c>
      <c r="B59" s="3" t="s">
        <v>95</v>
      </c>
      <c r="C59" s="35">
        <v>4.4958</v>
      </c>
      <c r="D59" s="3">
        <v>344</v>
      </c>
      <c r="E59" s="33" t="s">
        <v>145</v>
      </c>
      <c r="F59" s="33" t="s">
        <v>34</v>
      </c>
      <c r="G59" s="33">
        <v>8</v>
      </c>
      <c r="H59" s="33" t="s">
        <v>145</v>
      </c>
      <c r="I59" s="34">
        <v>15.24</v>
      </c>
      <c r="J59" s="34">
        <v>1.8288000000000002</v>
      </c>
      <c r="K59" s="3">
        <v>90</v>
      </c>
      <c r="L59" s="52" t="s">
        <v>36</v>
      </c>
      <c r="M59" s="33"/>
      <c r="N59" s="33"/>
      <c r="O59" s="33"/>
      <c r="P59" s="33"/>
      <c r="Q59" s="33"/>
      <c r="R59" s="33" t="s">
        <v>37</v>
      </c>
      <c r="S59" s="33"/>
      <c r="T59" s="3">
        <v>0</v>
      </c>
      <c r="U59" s="3"/>
    </row>
    <row r="60" spans="1:21" ht="12.75">
      <c r="A60" s="57">
        <v>52</v>
      </c>
      <c r="B60" s="3" t="s">
        <v>64</v>
      </c>
      <c r="C60" s="35">
        <v>6.9723</v>
      </c>
      <c r="D60" s="3">
        <v>345</v>
      </c>
      <c r="E60" s="33" t="s">
        <v>145</v>
      </c>
      <c r="F60" s="33" t="s">
        <v>34</v>
      </c>
      <c r="G60" s="33">
        <v>6</v>
      </c>
      <c r="H60" s="33" t="s">
        <v>145</v>
      </c>
      <c r="I60" s="34">
        <v>19.812</v>
      </c>
      <c r="J60" s="34">
        <v>1.8288000000000002</v>
      </c>
      <c r="K60" s="3">
        <v>90</v>
      </c>
      <c r="L60" s="52" t="s">
        <v>36</v>
      </c>
      <c r="M60" s="33"/>
      <c r="N60" s="33"/>
      <c r="O60" s="33"/>
      <c r="P60" s="33"/>
      <c r="Q60" s="33"/>
      <c r="R60" s="33" t="s">
        <v>37</v>
      </c>
      <c r="S60" s="33"/>
      <c r="T60" s="3">
        <v>0</v>
      </c>
      <c r="U60" s="3"/>
    </row>
    <row r="61" spans="1:21" ht="12.75">
      <c r="A61" s="58">
        <v>53</v>
      </c>
      <c r="B61" s="3" t="s">
        <v>38</v>
      </c>
      <c r="C61" s="35">
        <v>4.4958</v>
      </c>
      <c r="D61" s="3">
        <v>349</v>
      </c>
      <c r="E61" s="33" t="s">
        <v>145</v>
      </c>
      <c r="F61" s="33" t="s">
        <v>34</v>
      </c>
      <c r="G61" s="33">
        <v>7</v>
      </c>
      <c r="H61" s="33" t="s">
        <v>145</v>
      </c>
      <c r="I61" s="34">
        <v>47.244</v>
      </c>
      <c r="J61" s="34">
        <v>1.8288000000000002</v>
      </c>
      <c r="K61" s="3">
        <v>85</v>
      </c>
      <c r="L61" s="52" t="s">
        <v>36</v>
      </c>
      <c r="M61" s="33"/>
      <c r="N61" s="33"/>
      <c r="O61" s="33"/>
      <c r="P61" s="33"/>
      <c r="Q61" s="33"/>
      <c r="R61" s="33" t="s">
        <v>37</v>
      </c>
      <c r="S61" s="33"/>
      <c r="T61" s="3">
        <v>0</v>
      </c>
      <c r="U61" s="3"/>
    </row>
    <row r="62" spans="1:21" ht="12.75">
      <c r="A62" s="57">
        <v>54</v>
      </c>
      <c r="B62" s="3" t="s">
        <v>42</v>
      </c>
      <c r="C62" s="35">
        <v>7.924799999999999</v>
      </c>
      <c r="D62" s="3">
        <v>353</v>
      </c>
      <c r="E62" s="33" t="s">
        <v>145</v>
      </c>
      <c r="F62" s="33" t="s">
        <v>41</v>
      </c>
      <c r="G62" s="33">
        <v>8</v>
      </c>
      <c r="H62" s="33" t="s">
        <v>145</v>
      </c>
      <c r="I62" s="34">
        <v>6.096</v>
      </c>
      <c r="J62" s="34">
        <v>1.3716000000000002</v>
      </c>
      <c r="K62" s="3">
        <v>100</v>
      </c>
      <c r="L62" s="52" t="s">
        <v>36</v>
      </c>
      <c r="M62" s="33"/>
      <c r="N62" s="33"/>
      <c r="O62" s="33"/>
      <c r="P62" s="33"/>
      <c r="Q62" s="33"/>
      <c r="R62" s="33" t="s">
        <v>37</v>
      </c>
      <c r="S62" s="33"/>
      <c r="T62" s="3">
        <v>0</v>
      </c>
      <c r="U62" s="3"/>
    </row>
    <row r="63" spans="1:21" ht="12.75">
      <c r="A63" s="58">
        <v>55</v>
      </c>
      <c r="B63" s="3" t="s">
        <v>74</v>
      </c>
      <c r="C63" s="35">
        <v>24.2316</v>
      </c>
      <c r="D63" s="3">
        <v>285</v>
      </c>
      <c r="E63" s="33" t="s">
        <v>145</v>
      </c>
      <c r="F63" s="33" t="s">
        <v>34</v>
      </c>
      <c r="G63" s="33">
        <v>7</v>
      </c>
      <c r="H63" s="33" t="s">
        <v>35</v>
      </c>
      <c r="I63" s="34">
        <v>22.86</v>
      </c>
      <c r="J63" s="34">
        <v>1.728216</v>
      </c>
      <c r="K63" s="3">
        <v>90</v>
      </c>
      <c r="L63" s="52" t="s">
        <v>36</v>
      </c>
      <c r="M63" s="33"/>
      <c r="N63" s="33"/>
      <c r="O63" s="33"/>
      <c r="P63" s="33" t="s">
        <v>37</v>
      </c>
      <c r="Q63" s="33"/>
      <c r="R63" s="33"/>
      <c r="S63" s="33"/>
      <c r="T63" s="3"/>
      <c r="U63" s="3"/>
    </row>
    <row r="64" spans="1:21" ht="12.75">
      <c r="A64" s="57">
        <v>56</v>
      </c>
      <c r="B64" s="3" t="s">
        <v>71</v>
      </c>
      <c r="C64" s="35">
        <v>7.581899999999999</v>
      </c>
      <c r="D64" s="3">
        <v>313</v>
      </c>
      <c r="E64" s="33" t="s">
        <v>145</v>
      </c>
      <c r="F64" s="33" t="s">
        <v>34</v>
      </c>
      <c r="G64" s="33">
        <v>8</v>
      </c>
      <c r="H64" s="33" t="s">
        <v>145</v>
      </c>
      <c r="I64" s="34">
        <v>31.0896</v>
      </c>
      <c r="J64" s="34">
        <v>1.8288000000000002</v>
      </c>
      <c r="K64" s="3">
        <v>90</v>
      </c>
      <c r="L64" s="52" t="s">
        <v>36</v>
      </c>
      <c r="M64" s="33"/>
      <c r="N64" s="33"/>
      <c r="O64" s="33"/>
      <c r="P64" s="33" t="s">
        <v>37</v>
      </c>
      <c r="Q64" s="33"/>
      <c r="R64" s="33"/>
      <c r="S64" s="33"/>
      <c r="T64" s="3"/>
      <c r="U64" s="3">
        <v>0</v>
      </c>
    </row>
    <row r="65" spans="1:21" ht="12.75">
      <c r="A65" s="58">
        <v>57</v>
      </c>
      <c r="B65" s="3" t="s">
        <v>85</v>
      </c>
      <c r="C65" s="35">
        <v>5.4102</v>
      </c>
      <c r="D65" s="3">
        <v>337</v>
      </c>
      <c r="E65" s="33" t="s">
        <v>145</v>
      </c>
      <c r="F65" s="33" t="s">
        <v>34</v>
      </c>
      <c r="G65" s="33">
        <v>7</v>
      </c>
      <c r="H65" s="33" t="s">
        <v>145</v>
      </c>
      <c r="I65" s="34">
        <v>26.5176</v>
      </c>
      <c r="J65" s="34">
        <v>1.8288000000000002</v>
      </c>
      <c r="K65" s="3">
        <v>90</v>
      </c>
      <c r="L65" s="52" t="s">
        <v>36</v>
      </c>
      <c r="M65" s="33"/>
      <c r="N65" s="33"/>
      <c r="O65" s="33"/>
      <c r="P65" s="33" t="s">
        <v>37</v>
      </c>
      <c r="Q65" s="33"/>
      <c r="R65" s="33"/>
      <c r="S65" s="33"/>
      <c r="T65" s="3"/>
      <c r="U65" s="3"/>
    </row>
    <row r="66" spans="1:21" ht="12.75">
      <c r="A66" s="57">
        <v>58</v>
      </c>
      <c r="B66" s="3" t="s">
        <v>40</v>
      </c>
      <c r="C66" s="35">
        <v>7.924799999999999</v>
      </c>
      <c r="D66" s="3">
        <v>353</v>
      </c>
      <c r="E66" s="33" t="s">
        <v>145</v>
      </c>
      <c r="F66" s="33" t="s">
        <v>41</v>
      </c>
      <c r="G66" s="33">
        <v>8</v>
      </c>
      <c r="H66" s="33" t="s">
        <v>145</v>
      </c>
      <c r="I66" s="34">
        <v>7.62</v>
      </c>
      <c r="J66" s="34">
        <v>1.3716000000000002</v>
      </c>
      <c r="K66" s="3">
        <v>80</v>
      </c>
      <c r="L66" s="52" t="s">
        <v>36</v>
      </c>
      <c r="M66" s="33"/>
      <c r="N66" s="33" t="s">
        <v>37</v>
      </c>
      <c r="O66" s="33"/>
      <c r="P66" s="33"/>
      <c r="Q66" s="33"/>
      <c r="R66" s="33"/>
      <c r="S66" s="33"/>
      <c r="T66" s="3"/>
      <c r="U66" s="3"/>
    </row>
    <row r="67" spans="1:21" ht="12.75">
      <c r="A67" s="58">
        <v>59</v>
      </c>
      <c r="B67" s="3" t="s">
        <v>58</v>
      </c>
      <c r="C67" s="35">
        <v>19.811999999999998</v>
      </c>
      <c r="D67" s="3">
        <v>356</v>
      </c>
      <c r="E67" s="33" t="s">
        <v>343</v>
      </c>
      <c r="F67" s="33" t="s">
        <v>41</v>
      </c>
      <c r="G67" s="33">
        <v>8</v>
      </c>
      <c r="H67" s="33" t="s">
        <v>47</v>
      </c>
      <c r="I67" s="34">
        <v>19.812</v>
      </c>
      <c r="J67" s="34">
        <v>1.524</v>
      </c>
      <c r="K67" s="3">
        <v>90</v>
      </c>
      <c r="L67" s="40" t="s">
        <v>36</v>
      </c>
      <c r="M67" s="33"/>
      <c r="N67" s="33" t="s">
        <v>37</v>
      </c>
      <c r="O67" s="33"/>
      <c r="P67" s="33"/>
      <c r="Q67" s="33"/>
      <c r="R67" s="33"/>
      <c r="S67" s="33"/>
      <c r="T67" s="3"/>
      <c r="U67" s="3"/>
    </row>
    <row r="68" spans="1:21" ht="12.75">
      <c r="A68" s="57">
        <v>60</v>
      </c>
      <c r="B68" s="3" t="s">
        <v>59</v>
      </c>
      <c r="C68" s="35">
        <v>19.811999999999998</v>
      </c>
      <c r="D68" s="3">
        <v>356</v>
      </c>
      <c r="E68" s="33" t="s">
        <v>343</v>
      </c>
      <c r="F68" s="33" t="s">
        <v>41</v>
      </c>
      <c r="G68" s="33">
        <v>8</v>
      </c>
      <c r="H68" s="33" t="s">
        <v>47</v>
      </c>
      <c r="I68" s="34">
        <v>19.812</v>
      </c>
      <c r="J68" s="34">
        <v>0.9144000000000001</v>
      </c>
      <c r="K68" s="3">
        <v>90</v>
      </c>
      <c r="L68" s="40" t="s">
        <v>36</v>
      </c>
      <c r="M68" s="33"/>
      <c r="N68" s="33" t="s">
        <v>37</v>
      </c>
      <c r="O68" s="33"/>
      <c r="P68" s="33"/>
      <c r="Q68" s="33"/>
      <c r="R68" s="33"/>
      <c r="S68" s="33"/>
      <c r="T68" s="3"/>
      <c r="U68" s="3"/>
    </row>
    <row r="69" spans="1:21" ht="12.75">
      <c r="A69" s="58">
        <v>61</v>
      </c>
      <c r="B69" s="3" t="s">
        <v>61</v>
      </c>
      <c r="C69" s="35">
        <v>14.5542</v>
      </c>
      <c r="D69" s="3">
        <v>300</v>
      </c>
      <c r="E69" s="33" t="s">
        <v>145</v>
      </c>
      <c r="F69" s="33" t="s">
        <v>34</v>
      </c>
      <c r="G69" s="33">
        <v>8</v>
      </c>
      <c r="H69" s="33" t="s">
        <v>145</v>
      </c>
      <c r="I69" s="34">
        <v>24.384</v>
      </c>
      <c r="J69" s="34">
        <v>1.8288000000000002</v>
      </c>
      <c r="K69" s="3">
        <v>85</v>
      </c>
      <c r="L69" s="52" t="s">
        <v>36</v>
      </c>
      <c r="M69" s="33"/>
      <c r="N69" s="33"/>
      <c r="O69" s="33" t="s">
        <v>37</v>
      </c>
      <c r="P69" s="33"/>
      <c r="Q69" s="33"/>
      <c r="R69" s="33"/>
      <c r="S69" s="33"/>
      <c r="T69" s="3"/>
      <c r="U69" s="3"/>
    </row>
    <row r="70" spans="1:21" ht="12.75">
      <c r="A70" s="57">
        <v>62</v>
      </c>
      <c r="B70" s="3" t="s">
        <v>84</v>
      </c>
      <c r="C70" s="35">
        <v>7.239</v>
      </c>
      <c r="D70" s="3">
        <v>330</v>
      </c>
      <c r="E70" s="33" t="s">
        <v>145</v>
      </c>
      <c r="F70" s="33" t="s">
        <v>34</v>
      </c>
      <c r="G70" s="33">
        <v>8</v>
      </c>
      <c r="H70" s="33" t="s">
        <v>145</v>
      </c>
      <c r="I70" s="34">
        <v>3.048</v>
      </c>
      <c r="J70" s="34">
        <v>1.2192</v>
      </c>
      <c r="K70" s="3">
        <v>90</v>
      </c>
      <c r="L70" s="52" t="s">
        <v>36</v>
      </c>
      <c r="M70" s="33"/>
      <c r="N70" s="33"/>
      <c r="O70" s="33" t="s">
        <v>37</v>
      </c>
      <c r="P70" s="33"/>
      <c r="Q70" s="33"/>
      <c r="R70" s="33"/>
      <c r="S70" s="33"/>
      <c r="T70" s="3"/>
      <c r="U70" s="3"/>
    </row>
    <row r="71" spans="1:21" ht="12.75">
      <c r="A71" s="58">
        <v>63</v>
      </c>
      <c r="B71" s="3" t="s">
        <v>93</v>
      </c>
      <c r="C71" s="35">
        <v>4.4958</v>
      </c>
      <c r="D71" s="3">
        <v>344</v>
      </c>
      <c r="E71" s="33" t="s">
        <v>145</v>
      </c>
      <c r="F71" s="33" t="s">
        <v>34</v>
      </c>
      <c r="G71" s="33">
        <v>8</v>
      </c>
      <c r="H71" s="33" t="s">
        <v>145</v>
      </c>
      <c r="I71" s="34">
        <v>3.048</v>
      </c>
      <c r="J71" s="34">
        <v>1.8288000000000002</v>
      </c>
      <c r="K71" s="3">
        <v>90</v>
      </c>
      <c r="L71" s="52" t="s">
        <v>36</v>
      </c>
      <c r="M71" s="33"/>
      <c r="N71" s="33"/>
      <c r="O71" s="33" t="s">
        <v>37</v>
      </c>
      <c r="P71" s="33"/>
      <c r="Q71" s="33"/>
      <c r="R71" s="33"/>
      <c r="S71" s="33"/>
      <c r="T71" s="3"/>
      <c r="U71" s="3"/>
    </row>
    <row r="72" spans="1:21" ht="12.75" hidden="1">
      <c r="A72" s="57"/>
      <c r="B72" s="3"/>
      <c r="C72" s="35"/>
      <c r="D72" s="3"/>
      <c r="E72" s="33"/>
      <c r="F72" s="33"/>
      <c r="G72" s="33"/>
      <c r="H72" s="33"/>
      <c r="I72" s="34"/>
      <c r="J72" s="34"/>
      <c r="K72" s="3"/>
      <c r="L72" s="40"/>
      <c r="M72" s="33"/>
      <c r="N72" s="33"/>
      <c r="O72" s="33"/>
      <c r="P72" s="33"/>
      <c r="Q72" s="33"/>
      <c r="R72" s="33"/>
      <c r="S72" s="33"/>
      <c r="T72" s="3"/>
      <c r="U72" s="3"/>
    </row>
    <row r="73" spans="1:21" ht="12.75" hidden="1">
      <c r="A73" s="58"/>
      <c r="B73" s="3"/>
      <c r="C73" s="35"/>
      <c r="D73" s="3"/>
      <c r="E73" s="33"/>
      <c r="F73" s="33"/>
      <c r="G73" s="33"/>
      <c r="H73" s="33"/>
      <c r="I73" s="34"/>
      <c r="J73" s="34"/>
      <c r="K73" s="3"/>
      <c r="L73" s="40"/>
      <c r="M73" s="33"/>
      <c r="N73" s="33"/>
      <c r="O73" s="33"/>
      <c r="P73" s="33"/>
      <c r="Q73" s="33"/>
      <c r="R73" s="33"/>
      <c r="S73" s="33"/>
      <c r="T73" s="3"/>
      <c r="U73" s="3"/>
    </row>
    <row r="74" spans="1:21" ht="12.75" hidden="1">
      <c r="A74" s="57"/>
      <c r="B74" s="3"/>
      <c r="C74" s="35"/>
      <c r="D74" s="3"/>
      <c r="E74" s="33"/>
      <c r="F74" s="33"/>
      <c r="G74" s="33"/>
      <c r="H74" s="33"/>
      <c r="I74" s="34"/>
      <c r="J74" s="34"/>
      <c r="K74" s="3"/>
      <c r="L74" s="52"/>
      <c r="M74" s="33"/>
      <c r="N74" s="33"/>
      <c r="O74" s="33"/>
      <c r="P74" s="33"/>
      <c r="Q74" s="33"/>
      <c r="R74" s="33"/>
      <c r="S74" s="33"/>
      <c r="T74" s="3"/>
      <c r="U74" s="3"/>
    </row>
    <row r="75" spans="1:21" ht="12.75" hidden="1">
      <c r="A75" s="58"/>
      <c r="B75" s="3"/>
      <c r="C75" s="35"/>
      <c r="D75" s="3"/>
      <c r="E75" s="33"/>
      <c r="F75" s="33"/>
      <c r="G75" s="33"/>
      <c r="H75" s="33"/>
      <c r="I75" s="34"/>
      <c r="J75" s="34"/>
      <c r="K75" s="3"/>
      <c r="L75" s="52"/>
      <c r="M75" s="33"/>
      <c r="N75" s="33"/>
      <c r="O75" s="33"/>
      <c r="P75" s="33"/>
      <c r="Q75" s="33"/>
      <c r="R75" s="33"/>
      <c r="S75" s="33"/>
      <c r="T75" s="3"/>
      <c r="U75" s="3"/>
    </row>
    <row r="76" spans="1:21" ht="12.75" hidden="1">
      <c r="A76" s="57"/>
      <c r="B76" s="3"/>
      <c r="C76" s="35"/>
      <c r="D76" s="3"/>
      <c r="E76" s="33"/>
      <c r="F76" s="33"/>
      <c r="G76" s="33"/>
      <c r="H76" s="33"/>
      <c r="I76" s="34"/>
      <c r="J76" s="34"/>
      <c r="K76" s="3"/>
      <c r="L76" s="52"/>
      <c r="M76" s="33"/>
      <c r="N76" s="33"/>
      <c r="O76" s="33"/>
      <c r="P76" s="33"/>
      <c r="Q76" s="33"/>
      <c r="R76" s="33"/>
      <c r="S76" s="33"/>
      <c r="T76" s="3"/>
      <c r="U76" s="3"/>
    </row>
    <row r="77" spans="1:21" ht="12.75" hidden="1">
      <c r="A77" s="58"/>
      <c r="B77" s="3"/>
      <c r="C77" s="35"/>
      <c r="D77" s="3"/>
      <c r="E77" s="33"/>
      <c r="F77" s="33"/>
      <c r="G77" s="33"/>
      <c r="H77" s="33"/>
      <c r="I77" s="34"/>
      <c r="J77" s="34"/>
      <c r="K77" s="3"/>
      <c r="L77" s="40"/>
      <c r="M77" s="33"/>
      <c r="N77" s="33"/>
      <c r="O77" s="33"/>
      <c r="P77" s="33"/>
      <c r="Q77" s="33"/>
      <c r="R77" s="33"/>
      <c r="S77" s="33"/>
      <c r="T77" s="3"/>
      <c r="U77" s="3"/>
    </row>
    <row r="78" spans="1:21" ht="12.75" hidden="1">
      <c r="A78" s="57"/>
      <c r="B78" s="3"/>
      <c r="C78" s="35"/>
      <c r="D78" s="3"/>
      <c r="E78" s="33"/>
      <c r="F78" s="33"/>
      <c r="G78" s="33"/>
      <c r="H78" s="33"/>
      <c r="I78" s="34"/>
      <c r="J78" s="34"/>
      <c r="K78" s="3"/>
      <c r="L78" s="40"/>
      <c r="M78" s="33"/>
      <c r="N78" s="33"/>
      <c r="O78" s="33"/>
      <c r="P78" s="33"/>
      <c r="Q78" s="33"/>
      <c r="R78" s="33"/>
      <c r="S78" s="33"/>
      <c r="T78" s="3"/>
      <c r="U78" s="3"/>
    </row>
    <row r="79" spans="1:21" ht="12.75" hidden="1">
      <c r="A79" s="58"/>
      <c r="B79" s="3"/>
      <c r="C79" s="35"/>
      <c r="D79" s="3"/>
      <c r="E79" s="33"/>
      <c r="F79" s="33"/>
      <c r="G79" s="33"/>
      <c r="H79" s="33"/>
      <c r="I79" s="34"/>
      <c r="J79" s="34"/>
      <c r="K79" s="3"/>
      <c r="L79" s="40"/>
      <c r="M79" s="33"/>
      <c r="N79" s="33"/>
      <c r="O79" s="33"/>
      <c r="P79" s="33"/>
      <c r="Q79" s="33"/>
      <c r="R79" s="33"/>
      <c r="S79" s="33"/>
      <c r="T79" s="3"/>
      <c r="U79" s="3"/>
    </row>
    <row r="80" spans="1:21" ht="12.75" hidden="1">
      <c r="A80" s="57"/>
      <c r="B80" s="3"/>
      <c r="C80" s="35"/>
      <c r="D80" s="3"/>
      <c r="E80" s="33"/>
      <c r="F80" s="33"/>
      <c r="G80" s="33"/>
      <c r="H80" s="33"/>
      <c r="I80" s="34"/>
      <c r="J80" s="34"/>
      <c r="K80" s="3"/>
      <c r="L80" s="52"/>
      <c r="M80" s="33"/>
      <c r="N80" s="33"/>
      <c r="O80" s="33"/>
      <c r="P80" s="33"/>
      <c r="Q80" s="33"/>
      <c r="R80" s="33"/>
      <c r="S80" s="33"/>
      <c r="T80" s="3"/>
      <c r="U80" s="3"/>
    </row>
    <row r="81" spans="1:21" ht="12.75" hidden="1">
      <c r="A81" s="58"/>
      <c r="B81" s="3"/>
      <c r="C81" s="35"/>
      <c r="D81" s="3"/>
      <c r="E81" s="33"/>
      <c r="F81" s="33"/>
      <c r="G81" s="33"/>
      <c r="H81" s="33"/>
      <c r="I81" s="34"/>
      <c r="J81" s="34"/>
      <c r="K81" s="3"/>
      <c r="L81" s="52"/>
      <c r="M81" s="33"/>
      <c r="N81" s="33"/>
      <c r="O81" s="33"/>
      <c r="P81" s="33"/>
      <c r="Q81" s="33"/>
      <c r="R81" s="33"/>
      <c r="S81" s="33"/>
      <c r="T81" s="3"/>
      <c r="U81" s="3"/>
    </row>
    <row r="82" spans="1:21" ht="12.75" hidden="1">
      <c r="A82" s="57"/>
      <c r="B82" s="3"/>
      <c r="C82" s="35"/>
      <c r="D82" s="3"/>
      <c r="E82" s="33"/>
      <c r="F82" s="33"/>
      <c r="G82" s="33"/>
      <c r="H82" s="33"/>
      <c r="I82" s="34"/>
      <c r="J82" s="34"/>
      <c r="K82" s="3"/>
      <c r="L82" s="52"/>
      <c r="M82" s="33"/>
      <c r="N82" s="33"/>
      <c r="O82" s="33"/>
      <c r="P82" s="33"/>
      <c r="Q82" s="33"/>
      <c r="R82" s="33"/>
      <c r="S82" s="33"/>
      <c r="T82" s="3"/>
      <c r="U82" s="3"/>
    </row>
    <row r="83" spans="1:21" ht="12.75" hidden="1">
      <c r="A83" s="58"/>
      <c r="B83" s="3"/>
      <c r="C83" s="35"/>
      <c r="D83" s="3"/>
      <c r="E83" s="33"/>
      <c r="F83" s="33"/>
      <c r="G83" s="33"/>
      <c r="H83" s="33"/>
      <c r="I83" s="34"/>
      <c r="J83" s="34"/>
      <c r="K83" s="3"/>
      <c r="L83" s="52"/>
      <c r="M83" s="33"/>
      <c r="N83" s="33"/>
      <c r="O83" s="33"/>
      <c r="P83" s="33"/>
      <c r="Q83" s="33"/>
      <c r="R83" s="33"/>
      <c r="S83" s="33"/>
      <c r="T83" s="3"/>
      <c r="U83" s="3"/>
    </row>
    <row r="84" spans="1:21" ht="12.75" hidden="1">
      <c r="A84" s="57"/>
      <c r="B84" s="3"/>
      <c r="C84" s="35"/>
      <c r="D84" s="3"/>
      <c r="E84" s="33"/>
      <c r="F84" s="33"/>
      <c r="G84" s="33"/>
      <c r="H84" s="33"/>
      <c r="I84" s="34"/>
      <c r="J84" s="34"/>
      <c r="K84" s="3"/>
      <c r="L84" s="52"/>
      <c r="M84" s="33"/>
      <c r="N84" s="33"/>
      <c r="O84" s="33"/>
      <c r="P84" s="33"/>
      <c r="Q84" s="33"/>
      <c r="R84" s="33"/>
      <c r="S84" s="33"/>
      <c r="T84" s="3"/>
      <c r="U84" s="3"/>
    </row>
    <row r="85" spans="1:21" ht="12.75" hidden="1">
      <c r="A85" s="58"/>
      <c r="B85" s="3"/>
      <c r="C85" s="35"/>
      <c r="D85" s="3"/>
      <c r="E85" s="33"/>
      <c r="F85" s="33"/>
      <c r="G85" s="33"/>
      <c r="H85" s="33"/>
      <c r="I85" s="34"/>
      <c r="J85" s="34"/>
      <c r="K85" s="3"/>
      <c r="L85" s="52"/>
      <c r="M85" s="33"/>
      <c r="N85" s="33"/>
      <c r="O85" s="33"/>
      <c r="P85" s="33"/>
      <c r="Q85" s="33"/>
      <c r="R85" s="33"/>
      <c r="S85" s="33"/>
      <c r="T85" s="3"/>
      <c r="U85" s="3"/>
    </row>
    <row r="86" spans="1:21" ht="12.75" hidden="1">
      <c r="A86" s="57"/>
      <c r="B86" s="3"/>
      <c r="C86" s="35"/>
      <c r="D86" s="3"/>
      <c r="E86" s="33"/>
      <c r="F86" s="33"/>
      <c r="G86" s="33"/>
      <c r="H86" s="33"/>
      <c r="I86" s="34"/>
      <c r="J86" s="34"/>
      <c r="K86" s="3"/>
      <c r="L86" s="52"/>
      <c r="M86" s="33"/>
      <c r="N86" s="33"/>
      <c r="O86" s="33"/>
      <c r="P86" s="33"/>
      <c r="Q86" s="33"/>
      <c r="R86" s="33"/>
      <c r="S86" s="33"/>
      <c r="T86" s="3"/>
      <c r="U86" s="3"/>
    </row>
    <row r="87" spans="1:21" ht="12.75" hidden="1">
      <c r="A87" s="58"/>
      <c r="B87" s="3"/>
      <c r="C87" s="35"/>
      <c r="D87" s="3"/>
      <c r="E87" s="33"/>
      <c r="F87" s="33"/>
      <c r="G87" s="33"/>
      <c r="H87" s="33"/>
      <c r="I87" s="34"/>
      <c r="J87" s="34"/>
      <c r="K87" s="3"/>
      <c r="L87" s="52"/>
      <c r="M87" s="33"/>
      <c r="N87" s="33"/>
      <c r="O87" s="33"/>
      <c r="P87" s="33"/>
      <c r="Q87" s="33"/>
      <c r="R87" s="33"/>
      <c r="S87" s="33"/>
      <c r="T87" s="3"/>
      <c r="U87" s="3"/>
    </row>
    <row r="88" spans="1:21" ht="12.75" hidden="1">
      <c r="A88" s="57"/>
      <c r="B88" s="3"/>
      <c r="C88" s="35"/>
      <c r="D88" s="3"/>
      <c r="E88" s="33"/>
      <c r="F88" s="33"/>
      <c r="G88" s="33"/>
      <c r="H88" s="33"/>
      <c r="I88" s="34"/>
      <c r="J88" s="34"/>
      <c r="K88" s="3"/>
      <c r="L88" s="52"/>
      <c r="M88" s="33"/>
      <c r="N88" s="33"/>
      <c r="O88" s="33"/>
      <c r="P88" s="33"/>
      <c r="Q88" s="33"/>
      <c r="R88" s="33"/>
      <c r="S88" s="33"/>
      <c r="T88" s="3"/>
      <c r="U88" s="3"/>
    </row>
    <row r="89" spans="1:21" ht="12.75" hidden="1">
      <c r="A89" s="58"/>
      <c r="B89" s="3"/>
      <c r="C89" s="35"/>
      <c r="D89" s="3"/>
      <c r="E89" s="33"/>
      <c r="F89" s="33"/>
      <c r="G89" s="33"/>
      <c r="H89" s="33"/>
      <c r="I89" s="34"/>
      <c r="J89" s="34"/>
      <c r="K89" s="3"/>
      <c r="L89" s="52"/>
      <c r="M89" s="33"/>
      <c r="N89" s="33"/>
      <c r="O89" s="33"/>
      <c r="P89" s="33"/>
      <c r="Q89" s="33"/>
      <c r="R89" s="33"/>
      <c r="S89" s="33"/>
      <c r="T89" s="3"/>
      <c r="U89" s="3"/>
    </row>
    <row r="90" spans="1:21" ht="12.75" hidden="1">
      <c r="A90" s="57"/>
      <c r="B90" s="3"/>
      <c r="C90" s="35"/>
      <c r="D90" s="3"/>
      <c r="E90" s="33"/>
      <c r="F90" s="33"/>
      <c r="G90" s="33"/>
      <c r="H90" s="33"/>
      <c r="I90" s="34"/>
      <c r="J90" s="34"/>
      <c r="K90" s="3"/>
      <c r="L90" s="52"/>
      <c r="M90" s="33"/>
      <c r="N90" s="33"/>
      <c r="O90" s="33"/>
      <c r="P90" s="33"/>
      <c r="Q90" s="33"/>
      <c r="R90" s="33"/>
      <c r="S90" s="33"/>
      <c r="T90" s="3"/>
      <c r="U90" s="3"/>
    </row>
    <row r="91" spans="1:21" ht="12.75" hidden="1">
      <c r="A91" s="58"/>
      <c r="B91" s="3"/>
      <c r="C91" s="35"/>
      <c r="D91" s="3"/>
      <c r="E91" s="33"/>
      <c r="F91" s="33"/>
      <c r="G91" s="33"/>
      <c r="H91" s="33"/>
      <c r="I91" s="34"/>
      <c r="J91" s="34"/>
      <c r="K91" s="3"/>
      <c r="L91" s="52"/>
      <c r="M91" s="33"/>
      <c r="N91" s="33"/>
      <c r="O91" s="33"/>
      <c r="P91" s="33"/>
      <c r="Q91" s="33"/>
      <c r="R91" s="33"/>
      <c r="S91" s="33"/>
      <c r="T91" s="3"/>
      <c r="U91" s="3"/>
    </row>
    <row r="92" spans="1:21" ht="12.75" hidden="1">
      <c r="A92" s="57"/>
      <c r="B92" s="3"/>
      <c r="C92" s="35"/>
      <c r="D92" s="3"/>
      <c r="E92" s="33"/>
      <c r="F92" s="33"/>
      <c r="G92" s="33"/>
      <c r="H92" s="33"/>
      <c r="I92" s="34"/>
      <c r="J92" s="34"/>
      <c r="K92" s="3"/>
      <c r="L92" s="52"/>
      <c r="M92" s="33"/>
      <c r="N92" s="33"/>
      <c r="O92" s="33"/>
      <c r="P92" s="33"/>
      <c r="Q92" s="33"/>
      <c r="R92" s="33"/>
      <c r="S92" s="33"/>
      <c r="T92" s="3"/>
      <c r="U92" s="3"/>
    </row>
    <row r="93" spans="1:21" ht="12.75" hidden="1">
      <c r="A93" s="58"/>
      <c r="B93" s="3"/>
      <c r="C93" s="35"/>
      <c r="D93" s="3"/>
      <c r="E93" s="33"/>
      <c r="F93" s="33"/>
      <c r="G93" s="33"/>
      <c r="H93" s="33"/>
      <c r="I93" s="34"/>
      <c r="J93" s="34"/>
      <c r="K93" s="3"/>
      <c r="L93" s="52"/>
      <c r="M93" s="33"/>
      <c r="N93" s="33"/>
      <c r="O93" s="33"/>
      <c r="P93" s="33"/>
      <c r="Q93" s="33"/>
      <c r="R93" s="33"/>
      <c r="S93" s="33"/>
      <c r="T93" s="3"/>
      <c r="U93" s="3"/>
    </row>
    <row r="94" spans="1:21" ht="12.75" hidden="1">
      <c r="A94" s="57"/>
      <c r="B94" s="3"/>
      <c r="C94" s="35"/>
      <c r="D94" s="3"/>
      <c r="E94" s="33"/>
      <c r="F94" s="33"/>
      <c r="G94" s="33"/>
      <c r="H94" s="33"/>
      <c r="I94" s="34"/>
      <c r="J94" s="34"/>
      <c r="K94" s="3"/>
      <c r="L94" s="52"/>
      <c r="M94" s="33"/>
      <c r="N94" s="33"/>
      <c r="O94" s="33"/>
      <c r="P94" s="33"/>
      <c r="Q94" s="33"/>
      <c r="R94" s="33"/>
      <c r="S94" s="33"/>
      <c r="T94" s="3"/>
      <c r="U94" s="3"/>
    </row>
    <row r="95" spans="1:21" ht="12.75" hidden="1">
      <c r="A95" s="58"/>
      <c r="B95" s="3"/>
      <c r="C95" s="35"/>
      <c r="D95" s="3"/>
      <c r="E95" s="33"/>
      <c r="F95" s="33"/>
      <c r="G95" s="33"/>
      <c r="H95" s="33"/>
      <c r="I95" s="34"/>
      <c r="J95" s="34"/>
      <c r="K95" s="3"/>
      <c r="L95" s="52"/>
      <c r="M95" s="33"/>
      <c r="N95" s="33"/>
      <c r="O95" s="33"/>
      <c r="P95" s="33"/>
      <c r="Q95" s="33"/>
      <c r="R95" s="33"/>
      <c r="S95" s="33"/>
      <c r="T95" s="3"/>
      <c r="U95" s="3"/>
    </row>
    <row r="96" spans="1:21" ht="12.75" hidden="1">
      <c r="A96" s="57"/>
      <c r="B96" s="3"/>
      <c r="C96" s="35"/>
      <c r="D96" s="3"/>
      <c r="E96" s="33"/>
      <c r="F96" s="33"/>
      <c r="G96" s="33"/>
      <c r="H96" s="33"/>
      <c r="I96" s="34"/>
      <c r="J96" s="34"/>
      <c r="K96" s="3"/>
      <c r="L96" s="52"/>
      <c r="M96" s="33"/>
      <c r="N96" s="33"/>
      <c r="O96" s="33"/>
      <c r="P96" s="33"/>
      <c r="Q96" s="33"/>
      <c r="R96" s="33"/>
      <c r="S96" s="33"/>
      <c r="T96" s="3"/>
      <c r="U96" s="3"/>
    </row>
    <row r="97" spans="1:21" ht="12.75" hidden="1">
      <c r="A97" s="58"/>
      <c r="B97" s="3"/>
      <c r="C97" s="35"/>
      <c r="D97" s="3"/>
      <c r="E97" s="33"/>
      <c r="F97" s="33"/>
      <c r="G97" s="33"/>
      <c r="H97" s="33"/>
      <c r="I97" s="34"/>
      <c r="J97" s="34"/>
      <c r="K97" s="3"/>
      <c r="L97" s="52"/>
      <c r="M97" s="33"/>
      <c r="N97" s="33"/>
      <c r="O97" s="33"/>
      <c r="P97" s="33"/>
      <c r="Q97" s="33"/>
      <c r="R97" s="33"/>
      <c r="S97" s="33"/>
      <c r="T97" s="3"/>
      <c r="U97" s="3"/>
    </row>
    <row r="98" spans="1:21" ht="12.75" hidden="1">
      <c r="A98" s="57"/>
      <c r="B98" s="3"/>
      <c r="C98" s="35"/>
      <c r="D98" s="3"/>
      <c r="E98" s="33"/>
      <c r="F98" s="33"/>
      <c r="G98" s="33"/>
      <c r="H98" s="33"/>
      <c r="I98" s="34"/>
      <c r="J98" s="34"/>
      <c r="K98" s="3"/>
      <c r="L98" s="52"/>
      <c r="M98" s="33"/>
      <c r="N98" s="33"/>
      <c r="O98" s="33"/>
      <c r="P98" s="33"/>
      <c r="Q98" s="33"/>
      <c r="R98" s="33"/>
      <c r="S98" s="33"/>
      <c r="T98" s="3"/>
      <c r="U98" s="3"/>
    </row>
    <row r="99" spans="1:21" ht="12.75" hidden="1">
      <c r="A99" s="58"/>
      <c r="B99" s="3"/>
      <c r="C99" s="35"/>
      <c r="D99" s="3"/>
      <c r="E99" s="33"/>
      <c r="F99" s="33"/>
      <c r="G99" s="33"/>
      <c r="H99" s="33"/>
      <c r="I99" s="34"/>
      <c r="J99" s="34"/>
      <c r="K99" s="3"/>
      <c r="L99" s="52"/>
      <c r="M99" s="33"/>
      <c r="N99" s="33"/>
      <c r="O99" s="33"/>
      <c r="P99" s="33"/>
      <c r="Q99" s="33"/>
      <c r="R99" s="33"/>
      <c r="S99" s="33"/>
      <c r="T99" s="3"/>
      <c r="U99" s="3"/>
    </row>
    <row r="100" spans="1:21" ht="12.75" hidden="1">
      <c r="A100" s="57"/>
      <c r="B100" s="3"/>
      <c r="C100" s="35"/>
      <c r="D100" s="3"/>
      <c r="E100" s="33"/>
      <c r="F100" s="33"/>
      <c r="G100" s="33"/>
      <c r="H100" s="33"/>
      <c r="I100" s="34"/>
      <c r="J100" s="34"/>
      <c r="K100" s="3"/>
      <c r="L100" s="52"/>
      <c r="M100" s="33"/>
      <c r="N100" s="33"/>
      <c r="O100" s="33"/>
      <c r="P100" s="33"/>
      <c r="Q100" s="33"/>
      <c r="R100" s="33"/>
      <c r="S100" s="33"/>
      <c r="T100" s="3"/>
      <c r="U100" s="3"/>
    </row>
    <row r="101" spans="1:21" ht="12.75" hidden="1">
      <c r="A101" s="58"/>
      <c r="B101" s="3"/>
      <c r="C101" s="35"/>
      <c r="D101" s="3"/>
      <c r="E101" s="33"/>
      <c r="F101" s="33"/>
      <c r="G101" s="33"/>
      <c r="H101" s="33"/>
      <c r="I101" s="34"/>
      <c r="J101" s="34"/>
      <c r="K101" s="3"/>
      <c r="L101" s="52"/>
      <c r="M101" s="33"/>
      <c r="N101" s="33"/>
      <c r="O101" s="33"/>
      <c r="P101" s="33"/>
      <c r="Q101" s="33"/>
      <c r="R101" s="33"/>
      <c r="S101" s="33"/>
      <c r="T101" s="3"/>
      <c r="U101" s="3"/>
    </row>
    <row r="102" spans="1:21" ht="12.75" hidden="1">
      <c r="A102" s="57"/>
      <c r="B102" s="3"/>
      <c r="C102" s="35"/>
      <c r="D102" s="3"/>
      <c r="E102" s="33"/>
      <c r="F102" s="33"/>
      <c r="G102" s="33"/>
      <c r="H102" s="33"/>
      <c r="I102" s="34"/>
      <c r="J102" s="34"/>
      <c r="K102" s="3"/>
      <c r="L102" s="40"/>
      <c r="M102" s="33"/>
      <c r="N102" s="33"/>
      <c r="O102" s="33"/>
      <c r="P102" s="33"/>
      <c r="Q102" s="33"/>
      <c r="R102" s="33"/>
      <c r="S102" s="33"/>
      <c r="T102" s="3"/>
      <c r="U102" s="3"/>
    </row>
    <row r="103" spans="1:21" ht="12.75" hidden="1">
      <c r="A103" s="58"/>
      <c r="B103" s="3"/>
      <c r="C103" s="35"/>
      <c r="D103" s="3"/>
      <c r="E103" s="33"/>
      <c r="F103" s="33"/>
      <c r="G103" s="33"/>
      <c r="H103" s="33"/>
      <c r="I103" s="34"/>
      <c r="J103" s="34"/>
      <c r="K103" s="3"/>
      <c r="L103" s="40"/>
      <c r="M103" s="33"/>
      <c r="N103" s="33"/>
      <c r="O103" s="33"/>
      <c r="P103" s="33"/>
      <c r="Q103" s="33"/>
      <c r="R103" s="33"/>
      <c r="S103" s="33"/>
      <c r="T103" s="3"/>
      <c r="U103" s="3"/>
    </row>
    <row r="104" spans="1:21" ht="12.75" hidden="1">
      <c r="A104" s="57"/>
      <c r="B104" s="3"/>
      <c r="C104" s="35"/>
      <c r="D104" s="3"/>
      <c r="E104" s="33"/>
      <c r="F104" s="33"/>
      <c r="G104" s="33"/>
      <c r="H104" s="33"/>
      <c r="I104" s="34"/>
      <c r="J104" s="34"/>
      <c r="K104" s="3"/>
      <c r="L104" s="40"/>
      <c r="M104" s="33"/>
      <c r="N104" s="33"/>
      <c r="O104" s="33"/>
      <c r="P104" s="33"/>
      <c r="Q104" s="33"/>
      <c r="R104" s="33"/>
      <c r="S104" s="33"/>
      <c r="T104" s="3"/>
      <c r="U104" s="3"/>
    </row>
    <row r="105" spans="1:21" ht="12.75" hidden="1">
      <c r="A105" s="58"/>
      <c r="B105" s="3"/>
      <c r="C105" s="35"/>
      <c r="D105" s="3"/>
      <c r="E105" s="33"/>
      <c r="F105" s="33"/>
      <c r="G105" s="33"/>
      <c r="H105" s="33"/>
      <c r="I105" s="34"/>
      <c r="J105" s="34"/>
      <c r="K105" s="3"/>
      <c r="L105" s="52"/>
      <c r="M105" s="33"/>
      <c r="N105" s="33"/>
      <c r="O105" s="33"/>
      <c r="P105" s="33"/>
      <c r="Q105" s="33"/>
      <c r="R105" s="33"/>
      <c r="S105" s="33"/>
      <c r="T105" s="3"/>
      <c r="U105" s="3"/>
    </row>
    <row r="106" spans="1:21" ht="12.75" hidden="1">
      <c r="A106" s="57"/>
      <c r="B106" s="3"/>
      <c r="C106" s="35"/>
      <c r="D106" s="3"/>
      <c r="E106" s="33"/>
      <c r="F106" s="33"/>
      <c r="G106" s="33"/>
      <c r="H106" s="33"/>
      <c r="I106" s="34"/>
      <c r="J106" s="34"/>
      <c r="K106" s="3"/>
      <c r="L106" s="52"/>
      <c r="M106" s="33"/>
      <c r="N106" s="33"/>
      <c r="O106" s="33"/>
      <c r="P106" s="33"/>
      <c r="Q106" s="33"/>
      <c r="R106" s="33"/>
      <c r="S106" s="33"/>
      <c r="T106" s="3"/>
      <c r="U106" s="3"/>
    </row>
    <row r="107" spans="1:21" ht="12.75" hidden="1">
      <c r="A107" s="58"/>
      <c r="B107" s="3"/>
      <c r="C107" s="35"/>
      <c r="D107" s="3"/>
      <c r="E107" s="33"/>
      <c r="F107" s="33"/>
      <c r="G107" s="33"/>
      <c r="H107" s="33"/>
      <c r="I107" s="34"/>
      <c r="J107" s="34"/>
      <c r="K107" s="3"/>
      <c r="L107" s="52"/>
      <c r="M107" s="33"/>
      <c r="N107" s="33"/>
      <c r="O107" s="33"/>
      <c r="P107" s="33"/>
      <c r="Q107" s="33"/>
      <c r="R107" s="33"/>
      <c r="S107" s="33"/>
      <c r="T107" s="3"/>
      <c r="U107" s="3"/>
    </row>
    <row r="108" spans="1:21" ht="12.75" hidden="1">
      <c r="A108" s="57"/>
      <c r="B108" s="3"/>
      <c r="C108" s="35"/>
      <c r="D108" s="3"/>
      <c r="E108" s="33"/>
      <c r="F108" s="33"/>
      <c r="G108" s="33"/>
      <c r="H108" s="33"/>
      <c r="I108" s="34"/>
      <c r="J108" s="34"/>
      <c r="K108" s="3"/>
      <c r="L108" s="52"/>
      <c r="M108" s="33"/>
      <c r="N108" s="33"/>
      <c r="O108" s="33"/>
      <c r="P108" s="33"/>
      <c r="Q108" s="33"/>
      <c r="R108" s="33"/>
      <c r="S108" s="33"/>
      <c r="T108" s="3"/>
      <c r="U108" s="3"/>
    </row>
    <row r="109" spans="1:21" ht="12.75" hidden="1">
      <c r="A109" s="58"/>
      <c r="B109" s="3"/>
      <c r="C109" s="35"/>
      <c r="D109" s="3"/>
      <c r="E109" s="33"/>
      <c r="F109" s="33"/>
      <c r="G109" s="33"/>
      <c r="H109" s="33"/>
      <c r="I109" s="34"/>
      <c r="J109" s="34"/>
      <c r="K109" s="3"/>
      <c r="L109" s="52"/>
      <c r="M109" s="33"/>
      <c r="N109" s="33"/>
      <c r="O109" s="33"/>
      <c r="P109" s="33"/>
      <c r="Q109" s="33"/>
      <c r="R109" s="33"/>
      <c r="S109" s="33"/>
      <c r="T109" s="3"/>
      <c r="U109" s="3"/>
    </row>
    <row r="110" spans="1:21" ht="12.75" hidden="1">
      <c r="A110" s="57"/>
      <c r="B110" s="3"/>
      <c r="C110" s="35"/>
      <c r="D110" s="3"/>
      <c r="E110" s="33"/>
      <c r="F110" s="33"/>
      <c r="G110" s="33"/>
      <c r="H110" s="33"/>
      <c r="I110" s="34"/>
      <c r="J110" s="34"/>
      <c r="K110" s="3"/>
      <c r="L110" s="52"/>
      <c r="M110" s="33"/>
      <c r="N110" s="33"/>
      <c r="O110" s="33"/>
      <c r="P110" s="33"/>
      <c r="Q110" s="33"/>
      <c r="R110" s="33"/>
      <c r="S110" s="33"/>
      <c r="T110" s="3"/>
      <c r="U110" s="3"/>
    </row>
    <row r="111" spans="1:21" ht="12.75" hidden="1">
      <c r="A111" s="58"/>
      <c r="B111" s="3"/>
      <c r="C111" s="35"/>
      <c r="D111" s="3"/>
      <c r="E111" s="33"/>
      <c r="F111" s="33"/>
      <c r="G111" s="33"/>
      <c r="H111" s="33"/>
      <c r="I111" s="34"/>
      <c r="J111" s="34"/>
      <c r="K111" s="3"/>
      <c r="L111" s="52"/>
      <c r="M111" s="33"/>
      <c r="N111" s="33"/>
      <c r="O111" s="33"/>
      <c r="P111" s="33"/>
      <c r="Q111" s="33"/>
      <c r="R111" s="33"/>
      <c r="S111" s="33"/>
      <c r="T111" s="3"/>
      <c r="U111" s="3"/>
    </row>
    <row r="112" spans="1:21" ht="12.75" hidden="1">
      <c r="A112" s="57"/>
      <c r="B112" s="3"/>
      <c r="C112" s="35"/>
      <c r="D112" s="3"/>
      <c r="E112" s="33"/>
      <c r="F112" s="33"/>
      <c r="G112" s="33"/>
      <c r="H112" s="33"/>
      <c r="I112" s="34"/>
      <c r="J112" s="34"/>
      <c r="K112" s="3"/>
      <c r="L112" s="52"/>
      <c r="M112" s="33"/>
      <c r="N112" s="33"/>
      <c r="O112" s="33"/>
      <c r="P112" s="33"/>
      <c r="Q112" s="33"/>
      <c r="R112" s="33"/>
      <c r="S112" s="33"/>
      <c r="T112" s="3"/>
      <c r="U112" s="3"/>
    </row>
    <row r="113" spans="1:21" ht="12.75" hidden="1">
      <c r="A113" s="58"/>
      <c r="B113" s="3"/>
      <c r="C113" s="35"/>
      <c r="D113" s="3"/>
      <c r="E113" s="33"/>
      <c r="F113" s="33"/>
      <c r="G113" s="33"/>
      <c r="H113" s="33"/>
      <c r="I113" s="34"/>
      <c r="J113" s="34"/>
      <c r="K113" s="3"/>
      <c r="L113" s="52"/>
      <c r="M113" s="33"/>
      <c r="N113" s="33"/>
      <c r="O113" s="33"/>
      <c r="P113" s="33"/>
      <c r="Q113" s="33"/>
      <c r="R113" s="33"/>
      <c r="S113" s="33"/>
      <c r="T113" s="3"/>
      <c r="U113" s="3"/>
    </row>
    <row r="114" spans="1:21" ht="12.75" hidden="1">
      <c r="A114" s="57"/>
      <c r="B114" s="3"/>
      <c r="C114" s="35"/>
      <c r="D114" s="3"/>
      <c r="E114" s="33"/>
      <c r="F114" s="33"/>
      <c r="G114" s="33"/>
      <c r="H114" s="33"/>
      <c r="I114" s="34"/>
      <c r="J114" s="34"/>
      <c r="K114" s="3"/>
      <c r="L114" s="52"/>
      <c r="M114" s="33"/>
      <c r="N114" s="33"/>
      <c r="O114" s="33"/>
      <c r="P114" s="33"/>
      <c r="Q114" s="33"/>
      <c r="R114" s="33"/>
      <c r="S114" s="33"/>
      <c r="T114" s="3"/>
      <c r="U114" s="3"/>
    </row>
    <row r="115" spans="1:21" ht="12.75" hidden="1">
      <c r="A115" s="58"/>
      <c r="B115" s="3"/>
      <c r="C115" s="35"/>
      <c r="D115" s="3"/>
      <c r="E115" s="33"/>
      <c r="F115" s="33"/>
      <c r="G115" s="33"/>
      <c r="H115" s="33"/>
      <c r="I115" s="34"/>
      <c r="J115" s="34"/>
      <c r="K115" s="3"/>
      <c r="L115" s="52"/>
      <c r="M115" s="33"/>
      <c r="N115" s="33"/>
      <c r="O115" s="33"/>
      <c r="P115" s="33"/>
      <c r="Q115" s="33"/>
      <c r="R115" s="33"/>
      <c r="S115" s="33"/>
      <c r="T115" s="3"/>
      <c r="U115" s="3"/>
    </row>
    <row r="116" spans="1:21" ht="12.75" hidden="1">
      <c r="A116" s="57"/>
      <c r="B116" s="3"/>
      <c r="C116" s="35"/>
      <c r="D116" s="3"/>
      <c r="E116" s="33"/>
      <c r="F116" s="33"/>
      <c r="G116" s="33"/>
      <c r="H116" s="33"/>
      <c r="I116" s="34"/>
      <c r="J116" s="34"/>
      <c r="K116" s="3"/>
      <c r="L116" s="53"/>
      <c r="M116" s="33"/>
      <c r="N116" s="33"/>
      <c r="O116" s="33"/>
      <c r="P116" s="33"/>
      <c r="Q116" s="33"/>
      <c r="R116" s="33"/>
      <c r="S116" s="33"/>
      <c r="T116" s="3"/>
      <c r="U116" s="3"/>
    </row>
    <row r="117" spans="1:21" ht="12.75" hidden="1">
      <c r="A117" s="58"/>
      <c r="B117" s="3"/>
      <c r="C117" s="35"/>
      <c r="D117" s="3"/>
      <c r="E117" s="33"/>
      <c r="F117" s="33"/>
      <c r="G117" s="33"/>
      <c r="H117" s="33"/>
      <c r="I117" s="34"/>
      <c r="J117" s="34"/>
      <c r="K117" s="3"/>
      <c r="L117" s="53"/>
      <c r="M117" s="33"/>
      <c r="N117" s="33"/>
      <c r="O117" s="33"/>
      <c r="P117" s="33"/>
      <c r="Q117" s="33"/>
      <c r="R117" s="33"/>
      <c r="S117" s="33"/>
      <c r="T117" s="3"/>
      <c r="U117" s="3"/>
    </row>
    <row r="118" spans="1:21" ht="12.75" hidden="1">
      <c r="A118" s="57"/>
      <c r="B118" s="3"/>
      <c r="C118" s="35"/>
      <c r="D118" s="3"/>
      <c r="E118" s="33"/>
      <c r="F118" s="33"/>
      <c r="G118" s="33"/>
      <c r="H118" s="33"/>
      <c r="I118" s="34"/>
      <c r="J118" s="34"/>
      <c r="K118" s="3"/>
      <c r="L118" s="53"/>
      <c r="M118" s="33"/>
      <c r="N118" s="33"/>
      <c r="O118" s="33"/>
      <c r="P118" s="33"/>
      <c r="Q118" s="33"/>
      <c r="R118" s="33"/>
      <c r="S118" s="33"/>
      <c r="T118" s="3"/>
      <c r="U118" s="3"/>
    </row>
    <row r="119" spans="1:21" ht="12.75" hidden="1">
      <c r="A119" s="58"/>
      <c r="B119" s="3"/>
      <c r="C119" s="35"/>
      <c r="D119" s="3"/>
      <c r="E119" s="33"/>
      <c r="F119" s="33"/>
      <c r="G119" s="33"/>
      <c r="H119" s="33"/>
      <c r="I119" s="34"/>
      <c r="J119" s="34"/>
      <c r="K119" s="3"/>
      <c r="L119" s="53"/>
      <c r="M119" s="33"/>
      <c r="N119" s="33"/>
      <c r="O119" s="33"/>
      <c r="P119" s="33"/>
      <c r="Q119" s="33"/>
      <c r="R119" s="33"/>
      <c r="S119" s="33"/>
      <c r="T119" s="3"/>
      <c r="U119" s="3"/>
    </row>
    <row r="120" spans="1:21" ht="12.75" hidden="1">
      <c r="A120" s="57"/>
      <c r="B120" s="3"/>
      <c r="C120" s="35"/>
      <c r="D120" s="3"/>
      <c r="E120" s="33"/>
      <c r="F120" s="33"/>
      <c r="G120" s="33"/>
      <c r="H120" s="33"/>
      <c r="I120" s="34"/>
      <c r="J120" s="34"/>
      <c r="K120" s="3"/>
      <c r="L120" s="53"/>
      <c r="M120" s="33"/>
      <c r="N120" s="33"/>
      <c r="O120" s="33"/>
      <c r="P120" s="33"/>
      <c r="Q120" s="33"/>
      <c r="R120" s="33"/>
      <c r="S120" s="33"/>
      <c r="T120" s="3"/>
      <c r="U120" s="3"/>
    </row>
    <row r="121" spans="1:21" ht="12.75" hidden="1">
      <c r="A121" s="58"/>
      <c r="B121" s="3"/>
      <c r="C121" s="35"/>
      <c r="D121" s="3"/>
      <c r="E121" s="33"/>
      <c r="F121" s="33"/>
      <c r="G121" s="33"/>
      <c r="H121" s="33"/>
      <c r="I121" s="34"/>
      <c r="J121" s="34"/>
      <c r="K121" s="3"/>
      <c r="L121" s="53"/>
      <c r="M121" s="33"/>
      <c r="N121" s="33"/>
      <c r="O121" s="33"/>
      <c r="P121" s="33"/>
      <c r="Q121" s="33"/>
      <c r="R121" s="33"/>
      <c r="S121" s="33"/>
      <c r="T121" s="3"/>
      <c r="U121" s="3"/>
    </row>
    <row r="122" spans="1:21" ht="12.75" hidden="1">
      <c r="A122" s="57"/>
      <c r="B122" s="3"/>
      <c r="C122" s="35"/>
      <c r="D122" s="3"/>
      <c r="E122" s="33"/>
      <c r="F122" s="33"/>
      <c r="G122" s="33"/>
      <c r="H122" s="33"/>
      <c r="I122" s="34"/>
      <c r="J122" s="34"/>
      <c r="K122" s="3"/>
      <c r="L122" s="53"/>
      <c r="M122" s="33"/>
      <c r="N122" s="33"/>
      <c r="O122" s="33"/>
      <c r="P122" s="33"/>
      <c r="Q122" s="33"/>
      <c r="R122" s="33"/>
      <c r="S122" s="33"/>
      <c r="T122" s="3"/>
      <c r="U122" s="3"/>
    </row>
    <row r="123" spans="1:21" ht="12.75" hidden="1">
      <c r="A123" s="58"/>
      <c r="B123" s="3"/>
      <c r="C123" s="35"/>
      <c r="D123" s="3"/>
      <c r="E123" s="33"/>
      <c r="F123" s="33"/>
      <c r="G123" s="33"/>
      <c r="H123" s="33"/>
      <c r="I123" s="34"/>
      <c r="J123" s="34"/>
      <c r="K123" s="3"/>
      <c r="L123" s="53"/>
      <c r="M123" s="33"/>
      <c r="N123" s="33"/>
      <c r="O123" s="33"/>
      <c r="P123" s="33"/>
      <c r="Q123" s="33"/>
      <c r="R123" s="33"/>
      <c r="S123" s="33"/>
      <c r="T123" s="3"/>
      <c r="U123" s="3"/>
    </row>
    <row r="124" spans="1:21" ht="12.75" hidden="1">
      <c r="A124" s="57"/>
      <c r="B124" s="3"/>
      <c r="C124" s="35"/>
      <c r="D124" s="3"/>
      <c r="E124" s="33"/>
      <c r="F124" s="33"/>
      <c r="G124" s="33"/>
      <c r="H124" s="33"/>
      <c r="I124" s="34"/>
      <c r="J124" s="34"/>
      <c r="K124" s="3"/>
      <c r="L124" s="53"/>
      <c r="M124" s="33"/>
      <c r="N124" s="33"/>
      <c r="O124" s="33"/>
      <c r="P124" s="33"/>
      <c r="Q124" s="33"/>
      <c r="R124" s="33"/>
      <c r="S124" s="33"/>
      <c r="T124" s="3"/>
      <c r="U124" s="3"/>
    </row>
    <row r="125" spans="1:21" ht="12.75" hidden="1">
      <c r="A125" s="58"/>
      <c r="B125" s="3"/>
      <c r="C125" s="35"/>
      <c r="D125" s="3"/>
      <c r="E125" s="33"/>
      <c r="F125" s="33"/>
      <c r="G125" s="33"/>
      <c r="H125" s="33"/>
      <c r="I125" s="34"/>
      <c r="J125" s="34"/>
      <c r="K125" s="3"/>
      <c r="L125" s="53"/>
      <c r="M125" s="33"/>
      <c r="N125" s="33"/>
      <c r="O125" s="33"/>
      <c r="P125" s="33"/>
      <c r="Q125" s="33"/>
      <c r="R125" s="33"/>
      <c r="S125" s="33"/>
      <c r="T125" s="3"/>
      <c r="U125" s="3"/>
    </row>
    <row r="126" spans="1:21" ht="12.75" hidden="1">
      <c r="A126" s="57"/>
      <c r="B126" s="3"/>
      <c r="C126" s="35"/>
      <c r="D126" s="3"/>
      <c r="E126" s="33"/>
      <c r="F126" s="33"/>
      <c r="G126" s="33"/>
      <c r="H126" s="33"/>
      <c r="I126" s="34"/>
      <c r="J126" s="34"/>
      <c r="K126" s="3"/>
      <c r="L126" s="53"/>
      <c r="M126" s="33"/>
      <c r="N126" s="33"/>
      <c r="O126" s="33"/>
      <c r="P126" s="33"/>
      <c r="Q126" s="33"/>
      <c r="R126" s="33"/>
      <c r="S126" s="33"/>
      <c r="T126" s="3"/>
      <c r="U126" s="3"/>
    </row>
    <row r="127" spans="1:21" ht="12.75" hidden="1">
      <c r="A127" s="58"/>
      <c r="B127" s="3"/>
      <c r="C127" s="35"/>
      <c r="D127" s="3"/>
      <c r="E127" s="33"/>
      <c r="F127" s="33"/>
      <c r="G127" s="33"/>
      <c r="H127" s="33"/>
      <c r="I127" s="34"/>
      <c r="J127" s="34"/>
      <c r="K127" s="3"/>
      <c r="L127" s="53"/>
      <c r="M127" s="33"/>
      <c r="N127" s="33"/>
      <c r="O127" s="33"/>
      <c r="P127" s="33"/>
      <c r="Q127" s="33"/>
      <c r="R127" s="33"/>
      <c r="S127" s="33"/>
      <c r="T127" s="3"/>
      <c r="U127" s="3"/>
    </row>
    <row r="128" spans="1:21" ht="12.75" hidden="1">
      <c r="A128" s="57"/>
      <c r="B128" s="3"/>
      <c r="C128" s="35"/>
      <c r="D128" s="3"/>
      <c r="E128" s="33"/>
      <c r="F128" s="33"/>
      <c r="G128" s="33"/>
      <c r="H128" s="33"/>
      <c r="I128" s="34"/>
      <c r="J128" s="34"/>
      <c r="K128" s="3"/>
      <c r="L128" s="53"/>
      <c r="M128" s="33"/>
      <c r="N128" s="33"/>
      <c r="O128" s="33"/>
      <c r="P128" s="33"/>
      <c r="Q128" s="33"/>
      <c r="R128" s="33"/>
      <c r="S128" s="33"/>
      <c r="T128" s="3"/>
      <c r="U128" s="3"/>
    </row>
    <row r="129" spans="1:21" ht="12.75" hidden="1">
      <c r="A129" s="58"/>
      <c r="B129" s="3"/>
      <c r="C129" s="35"/>
      <c r="D129" s="3"/>
      <c r="E129" s="33"/>
      <c r="F129" s="33"/>
      <c r="G129" s="33"/>
      <c r="H129" s="33"/>
      <c r="I129" s="34"/>
      <c r="J129" s="34"/>
      <c r="K129" s="3"/>
      <c r="L129" s="53"/>
      <c r="M129" s="33"/>
      <c r="N129" s="33"/>
      <c r="O129" s="33"/>
      <c r="P129" s="33"/>
      <c r="Q129" s="33"/>
      <c r="R129" s="33"/>
      <c r="S129" s="33"/>
      <c r="T129" s="3"/>
      <c r="U129" s="3"/>
    </row>
    <row r="130" spans="1:21" ht="12.75" hidden="1">
      <c r="A130" s="57"/>
      <c r="B130" s="3"/>
      <c r="C130" s="35"/>
      <c r="D130" s="3"/>
      <c r="E130" s="33"/>
      <c r="F130" s="33"/>
      <c r="G130" s="33"/>
      <c r="H130" s="33"/>
      <c r="I130" s="34"/>
      <c r="J130" s="34"/>
      <c r="K130" s="3"/>
      <c r="L130" s="53"/>
      <c r="M130" s="33"/>
      <c r="N130" s="33"/>
      <c r="O130" s="33"/>
      <c r="P130" s="33"/>
      <c r="Q130" s="33"/>
      <c r="R130" s="33"/>
      <c r="S130" s="33"/>
      <c r="T130" s="3"/>
      <c r="U130" s="3"/>
    </row>
    <row r="131" spans="1:21" ht="12.75" hidden="1">
      <c r="A131" s="58"/>
      <c r="B131" s="3"/>
      <c r="C131" s="35"/>
      <c r="D131" s="3"/>
      <c r="E131" s="33"/>
      <c r="F131" s="33"/>
      <c r="G131" s="33"/>
      <c r="H131" s="33"/>
      <c r="I131" s="34"/>
      <c r="J131" s="34"/>
      <c r="K131" s="3"/>
      <c r="L131" s="53"/>
      <c r="M131" s="33"/>
      <c r="N131" s="33"/>
      <c r="O131" s="33"/>
      <c r="P131" s="33"/>
      <c r="Q131" s="33"/>
      <c r="R131" s="33"/>
      <c r="S131" s="33"/>
      <c r="T131" s="3"/>
      <c r="U131" s="3"/>
    </row>
    <row r="132" spans="1:21" ht="12.75" hidden="1">
      <c r="A132" s="57"/>
      <c r="B132" s="3"/>
      <c r="C132" s="35"/>
      <c r="D132" s="3"/>
      <c r="E132" s="33"/>
      <c r="F132" s="33"/>
      <c r="G132" s="33"/>
      <c r="H132" s="33"/>
      <c r="I132" s="34"/>
      <c r="J132" s="34"/>
      <c r="K132" s="3"/>
      <c r="L132" s="53"/>
      <c r="M132" s="33"/>
      <c r="N132" s="33"/>
      <c r="O132" s="33"/>
      <c r="P132" s="33"/>
      <c r="Q132" s="33"/>
      <c r="R132" s="33"/>
      <c r="S132" s="33"/>
      <c r="T132" s="3"/>
      <c r="U132" s="3"/>
    </row>
    <row r="133" spans="1:21" ht="12.75" hidden="1">
      <c r="A133" s="58"/>
      <c r="B133" s="3"/>
      <c r="C133" s="35"/>
      <c r="D133" s="3"/>
      <c r="E133" s="33"/>
      <c r="F133" s="33"/>
      <c r="G133" s="33"/>
      <c r="H133" s="33"/>
      <c r="I133" s="34"/>
      <c r="J133" s="34"/>
      <c r="K133" s="3"/>
      <c r="L133" s="53"/>
      <c r="M133" s="33"/>
      <c r="N133" s="33"/>
      <c r="O133" s="33"/>
      <c r="P133" s="33"/>
      <c r="Q133" s="33"/>
      <c r="R133" s="33"/>
      <c r="S133" s="33"/>
      <c r="T133" s="3"/>
      <c r="U133" s="3"/>
    </row>
    <row r="134" spans="1:21" ht="12.75" hidden="1">
      <c r="A134" s="57"/>
      <c r="B134" s="3"/>
      <c r="C134" s="35"/>
      <c r="D134" s="3"/>
      <c r="E134" s="33"/>
      <c r="F134" s="33"/>
      <c r="G134" s="33"/>
      <c r="H134" s="33"/>
      <c r="I134" s="34"/>
      <c r="J134" s="34"/>
      <c r="K134" s="3"/>
      <c r="L134" s="53"/>
      <c r="M134" s="33"/>
      <c r="N134" s="33"/>
      <c r="O134" s="33"/>
      <c r="P134" s="33"/>
      <c r="Q134" s="33"/>
      <c r="R134" s="33"/>
      <c r="S134" s="33"/>
      <c r="T134" s="3"/>
      <c r="U134" s="3"/>
    </row>
    <row r="135" spans="1:21" ht="12.75" hidden="1">
      <c r="A135" s="58"/>
      <c r="B135" s="3"/>
      <c r="C135" s="35"/>
      <c r="D135" s="3"/>
      <c r="E135" s="33"/>
      <c r="F135" s="33"/>
      <c r="G135" s="33"/>
      <c r="H135" s="33"/>
      <c r="I135" s="34"/>
      <c r="J135" s="34"/>
      <c r="K135" s="3"/>
      <c r="L135" s="53"/>
      <c r="M135" s="33"/>
      <c r="N135" s="33"/>
      <c r="O135" s="33"/>
      <c r="P135" s="33"/>
      <c r="Q135" s="33"/>
      <c r="R135" s="33"/>
      <c r="S135" s="33"/>
      <c r="T135" s="3"/>
      <c r="U135" s="3"/>
    </row>
    <row r="136" spans="1:21" ht="12.75" hidden="1">
      <c r="A136" s="57"/>
      <c r="B136" s="3"/>
      <c r="C136" s="35"/>
      <c r="D136" s="3"/>
      <c r="E136" s="33"/>
      <c r="F136" s="33"/>
      <c r="G136" s="33"/>
      <c r="H136" s="33"/>
      <c r="I136" s="34"/>
      <c r="J136" s="34"/>
      <c r="K136" s="3"/>
      <c r="L136" s="53"/>
      <c r="M136" s="33"/>
      <c r="N136" s="33"/>
      <c r="O136" s="33"/>
      <c r="P136" s="33"/>
      <c r="Q136" s="33"/>
      <c r="R136" s="33"/>
      <c r="S136" s="33"/>
      <c r="T136" s="3"/>
      <c r="U136" s="3"/>
    </row>
    <row r="137" spans="1:21" ht="12.75" hidden="1">
      <c r="A137" s="58"/>
      <c r="B137" s="3"/>
      <c r="C137" s="35"/>
      <c r="D137" s="3"/>
      <c r="E137" s="33"/>
      <c r="F137" s="33"/>
      <c r="G137" s="33"/>
      <c r="H137" s="33"/>
      <c r="I137" s="34"/>
      <c r="J137" s="34"/>
      <c r="K137" s="3"/>
      <c r="L137" s="53"/>
      <c r="M137" s="33"/>
      <c r="N137" s="33"/>
      <c r="O137" s="33"/>
      <c r="P137" s="33"/>
      <c r="Q137" s="33"/>
      <c r="R137" s="33"/>
      <c r="S137" s="33"/>
      <c r="T137" s="3"/>
      <c r="U137" s="3"/>
    </row>
    <row r="138" spans="1:21" ht="12.75" hidden="1">
      <c r="A138" s="57"/>
      <c r="B138" s="3"/>
      <c r="C138" s="35"/>
      <c r="D138" s="3"/>
      <c r="E138" s="33"/>
      <c r="F138" s="33"/>
      <c r="G138" s="33"/>
      <c r="H138" s="33"/>
      <c r="I138" s="34"/>
      <c r="J138" s="34"/>
      <c r="K138" s="3"/>
      <c r="L138" s="53"/>
      <c r="M138" s="33"/>
      <c r="N138" s="33"/>
      <c r="O138" s="33"/>
      <c r="P138" s="33"/>
      <c r="Q138" s="33"/>
      <c r="R138" s="33"/>
      <c r="S138" s="33"/>
      <c r="T138" s="3"/>
      <c r="U138" s="3"/>
    </row>
    <row r="139" spans="1:21" ht="12.75" hidden="1">
      <c r="A139" s="58"/>
      <c r="B139" s="3"/>
      <c r="C139" s="35"/>
      <c r="D139" s="3"/>
      <c r="E139" s="33"/>
      <c r="F139" s="33"/>
      <c r="G139" s="33"/>
      <c r="H139" s="33"/>
      <c r="I139" s="34"/>
      <c r="J139" s="34"/>
      <c r="K139" s="3"/>
      <c r="L139" s="53"/>
      <c r="M139" s="33"/>
      <c r="N139" s="33"/>
      <c r="O139" s="33"/>
      <c r="P139" s="33"/>
      <c r="Q139" s="33"/>
      <c r="R139" s="33"/>
      <c r="S139" s="33"/>
      <c r="T139" s="3"/>
      <c r="U139" s="3"/>
    </row>
    <row r="140" spans="1:21" ht="12.75" hidden="1">
      <c r="A140" s="57"/>
      <c r="B140" s="3"/>
      <c r="C140" s="35"/>
      <c r="D140" s="3"/>
      <c r="E140" s="33"/>
      <c r="F140" s="33"/>
      <c r="G140" s="33"/>
      <c r="H140" s="33"/>
      <c r="I140" s="34"/>
      <c r="J140" s="34"/>
      <c r="K140" s="3"/>
      <c r="L140" s="53"/>
      <c r="M140" s="33"/>
      <c r="N140" s="33"/>
      <c r="O140" s="33"/>
      <c r="P140" s="33"/>
      <c r="Q140" s="33"/>
      <c r="R140" s="33"/>
      <c r="S140" s="33"/>
      <c r="T140" s="3"/>
      <c r="U140" s="3"/>
    </row>
    <row r="141" spans="1:21" ht="12.75" hidden="1">
      <c r="A141" s="58"/>
      <c r="B141" s="3"/>
      <c r="C141" s="35"/>
      <c r="D141" s="3"/>
      <c r="E141" s="33"/>
      <c r="F141" s="33"/>
      <c r="G141" s="33"/>
      <c r="H141" s="33"/>
      <c r="I141" s="34"/>
      <c r="J141" s="34"/>
      <c r="K141" s="3"/>
      <c r="L141" s="53"/>
      <c r="M141" s="33"/>
      <c r="N141" s="33"/>
      <c r="O141" s="33"/>
      <c r="P141" s="33"/>
      <c r="Q141" s="33"/>
      <c r="R141" s="33"/>
      <c r="S141" s="33"/>
      <c r="T141" s="3"/>
      <c r="U141" s="3"/>
    </row>
    <row r="142" spans="1:21" ht="12.75" hidden="1">
      <c r="A142" s="57"/>
      <c r="B142" s="3"/>
      <c r="C142" s="35"/>
      <c r="D142" s="3"/>
      <c r="E142" s="33"/>
      <c r="F142" s="33"/>
      <c r="G142" s="33"/>
      <c r="H142" s="33"/>
      <c r="I142" s="34"/>
      <c r="J142" s="34"/>
      <c r="K142" s="3"/>
      <c r="L142" s="53"/>
      <c r="M142" s="33"/>
      <c r="N142" s="33"/>
      <c r="O142" s="33"/>
      <c r="P142" s="33"/>
      <c r="Q142" s="33"/>
      <c r="R142" s="33"/>
      <c r="S142" s="33"/>
      <c r="T142" s="3"/>
      <c r="U142" s="3"/>
    </row>
    <row r="143" spans="1:21" ht="12.75" hidden="1">
      <c r="A143" s="58"/>
      <c r="B143" s="3"/>
      <c r="C143" s="35"/>
      <c r="D143" s="3"/>
      <c r="E143" s="33"/>
      <c r="F143" s="33"/>
      <c r="G143" s="33"/>
      <c r="H143" s="33"/>
      <c r="I143" s="34"/>
      <c r="J143" s="34"/>
      <c r="K143" s="3"/>
      <c r="L143" s="53"/>
      <c r="M143" s="33"/>
      <c r="N143" s="33"/>
      <c r="O143" s="33"/>
      <c r="P143" s="33"/>
      <c r="Q143" s="33"/>
      <c r="R143" s="33"/>
      <c r="S143" s="33"/>
      <c r="T143" s="3"/>
      <c r="U143" s="3"/>
    </row>
    <row r="144" spans="1:21" ht="12.75" hidden="1">
      <c r="A144" s="57"/>
      <c r="B144" s="3"/>
      <c r="C144" s="35"/>
      <c r="D144" s="3"/>
      <c r="E144" s="33"/>
      <c r="F144" s="33"/>
      <c r="G144" s="33"/>
      <c r="H144" s="33"/>
      <c r="I144" s="34"/>
      <c r="J144" s="34"/>
      <c r="K144" s="3"/>
      <c r="L144" s="53"/>
      <c r="M144" s="33"/>
      <c r="N144" s="33"/>
      <c r="O144" s="33"/>
      <c r="P144" s="33"/>
      <c r="Q144" s="33"/>
      <c r="R144" s="33"/>
      <c r="S144" s="33"/>
      <c r="T144" s="3"/>
      <c r="U144" s="3"/>
    </row>
    <row r="145" spans="1:21" ht="12.75" hidden="1">
      <c r="A145" s="58"/>
      <c r="B145" s="3"/>
      <c r="C145" s="35"/>
      <c r="D145" s="3"/>
      <c r="E145" s="33"/>
      <c r="F145" s="33"/>
      <c r="G145" s="33"/>
      <c r="H145" s="33"/>
      <c r="I145" s="34"/>
      <c r="J145" s="34"/>
      <c r="K145" s="3"/>
      <c r="L145" s="53"/>
      <c r="M145" s="33"/>
      <c r="N145" s="33"/>
      <c r="O145" s="33"/>
      <c r="P145" s="33"/>
      <c r="Q145" s="33"/>
      <c r="R145" s="33"/>
      <c r="S145" s="33"/>
      <c r="T145" s="3"/>
      <c r="U145" s="3"/>
    </row>
    <row r="146" spans="1:21" ht="12.75" hidden="1">
      <c r="A146" s="57"/>
      <c r="B146" s="3"/>
      <c r="C146" s="35"/>
      <c r="D146" s="3"/>
      <c r="E146" s="33"/>
      <c r="F146" s="33"/>
      <c r="G146" s="33"/>
      <c r="H146" s="33"/>
      <c r="I146" s="34"/>
      <c r="J146" s="34"/>
      <c r="K146" s="3"/>
      <c r="L146" s="53"/>
      <c r="M146" s="33"/>
      <c r="N146" s="33"/>
      <c r="O146" s="33"/>
      <c r="P146" s="33"/>
      <c r="Q146" s="33"/>
      <c r="R146" s="33"/>
      <c r="S146" s="33"/>
      <c r="T146" s="3"/>
      <c r="U146" s="3"/>
    </row>
    <row r="147" spans="1:21" ht="12.75" hidden="1">
      <c r="A147" s="58"/>
      <c r="B147" s="3"/>
      <c r="C147" s="35"/>
      <c r="D147" s="3"/>
      <c r="E147" s="33"/>
      <c r="F147" s="33"/>
      <c r="G147" s="33"/>
      <c r="H147" s="33"/>
      <c r="I147" s="34"/>
      <c r="J147" s="34"/>
      <c r="K147" s="3"/>
      <c r="L147" s="53"/>
      <c r="M147" s="33"/>
      <c r="N147" s="33"/>
      <c r="O147" s="33"/>
      <c r="P147" s="33"/>
      <c r="Q147" s="33"/>
      <c r="R147" s="33"/>
      <c r="S147" s="33"/>
      <c r="T147" s="3"/>
      <c r="U147" s="3"/>
    </row>
    <row r="148" spans="1:21" ht="12.75" hidden="1">
      <c r="A148" s="57"/>
      <c r="B148" s="3"/>
      <c r="C148" s="35"/>
      <c r="D148" s="3"/>
      <c r="E148" s="33"/>
      <c r="F148" s="33"/>
      <c r="G148" s="33"/>
      <c r="H148" s="33"/>
      <c r="I148" s="34"/>
      <c r="J148" s="34"/>
      <c r="K148" s="3"/>
      <c r="L148" s="53"/>
      <c r="M148" s="33"/>
      <c r="N148" s="33"/>
      <c r="O148" s="33"/>
      <c r="P148" s="33"/>
      <c r="Q148" s="33"/>
      <c r="R148" s="33"/>
      <c r="S148" s="33"/>
      <c r="T148" s="3"/>
      <c r="U148" s="3"/>
    </row>
    <row r="149" spans="1:21" ht="12.75" hidden="1">
      <c r="A149" s="58"/>
      <c r="B149" s="3"/>
      <c r="C149" s="35"/>
      <c r="D149" s="3"/>
      <c r="E149" s="33"/>
      <c r="F149" s="33"/>
      <c r="G149" s="33"/>
      <c r="H149" s="33"/>
      <c r="I149" s="34"/>
      <c r="J149" s="34"/>
      <c r="K149" s="3"/>
      <c r="L149" s="53"/>
      <c r="M149" s="33"/>
      <c r="N149" s="33"/>
      <c r="O149" s="33"/>
      <c r="P149" s="33"/>
      <c r="Q149" s="33"/>
      <c r="R149" s="33"/>
      <c r="S149" s="33"/>
      <c r="T149" s="3"/>
      <c r="U149" s="3"/>
    </row>
    <row r="150" spans="1:21" ht="12.75" hidden="1">
      <c r="A150" s="57"/>
      <c r="B150" s="3"/>
      <c r="C150" s="35"/>
      <c r="D150" s="3"/>
      <c r="E150" s="33"/>
      <c r="F150" s="33"/>
      <c r="G150" s="33"/>
      <c r="H150" s="33"/>
      <c r="I150" s="34"/>
      <c r="J150" s="34"/>
      <c r="K150" s="3"/>
      <c r="L150" s="53"/>
      <c r="M150" s="33"/>
      <c r="N150" s="33"/>
      <c r="O150" s="33"/>
      <c r="P150" s="33"/>
      <c r="Q150" s="33"/>
      <c r="R150" s="33"/>
      <c r="S150" s="33"/>
      <c r="T150" s="3"/>
      <c r="U150" s="3"/>
    </row>
    <row r="151" spans="1:21" ht="12.75" hidden="1">
      <c r="A151" s="58"/>
      <c r="B151" s="3"/>
      <c r="C151" s="35"/>
      <c r="D151" s="3"/>
      <c r="E151" s="33"/>
      <c r="F151" s="33"/>
      <c r="G151" s="33"/>
      <c r="H151" s="33"/>
      <c r="I151" s="34"/>
      <c r="J151" s="34"/>
      <c r="K151" s="3"/>
      <c r="L151" s="53"/>
      <c r="M151" s="33"/>
      <c r="N151" s="33"/>
      <c r="O151" s="33"/>
      <c r="P151" s="33"/>
      <c r="Q151" s="33"/>
      <c r="R151" s="33"/>
      <c r="S151" s="33"/>
      <c r="T151" s="3"/>
      <c r="U151" s="3"/>
    </row>
    <row r="152" spans="1:21" ht="12.75" hidden="1">
      <c r="A152" s="57"/>
      <c r="B152" s="3"/>
      <c r="C152" s="35"/>
      <c r="D152" s="3"/>
      <c r="E152" s="33"/>
      <c r="F152" s="33"/>
      <c r="G152" s="33"/>
      <c r="H152" s="33"/>
      <c r="I152" s="34"/>
      <c r="J152" s="34"/>
      <c r="K152" s="3"/>
      <c r="L152" s="53"/>
      <c r="M152" s="33"/>
      <c r="N152" s="33"/>
      <c r="O152" s="33"/>
      <c r="P152" s="33"/>
      <c r="Q152" s="33"/>
      <c r="R152" s="33"/>
      <c r="S152" s="33"/>
      <c r="T152" s="3"/>
      <c r="U152" s="3"/>
    </row>
    <row r="153" spans="1:21" ht="12.75" hidden="1">
      <c r="A153" s="58"/>
      <c r="B153" s="3"/>
      <c r="C153" s="35"/>
      <c r="D153" s="3"/>
      <c r="E153" s="33"/>
      <c r="F153" s="33"/>
      <c r="G153" s="33"/>
      <c r="H153" s="33"/>
      <c r="I153" s="34"/>
      <c r="J153" s="34"/>
      <c r="K153" s="3"/>
      <c r="L153" s="53"/>
      <c r="M153" s="33"/>
      <c r="N153" s="33"/>
      <c r="O153" s="33"/>
      <c r="P153" s="33"/>
      <c r="Q153" s="33"/>
      <c r="R153" s="33"/>
      <c r="S153" s="33"/>
      <c r="T153" s="3"/>
      <c r="U153" s="3"/>
    </row>
    <row r="154" spans="1:21" ht="12.75" hidden="1">
      <c r="A154" s="57"/>
      <c r="B154" s="3"/>
      <c r="C154" s="35"/>
      <c r="D154" s="3"/>
      <c r="E154" s="33"/>
      <c r="F154" s="33"/>
      <c r="G154" s="33"/>
      <c r="H154" s="33"/>
      <c r="I154" s="34"/>
      <c r="J154" s="34"/>
      <c r="K154" s="3"/>
      <c r="L154" s="53"/>
      <c r="M154" s="33"/>
      <c r="N154" s="33"/>
      <c r="O154" s="33"/>
      <c r="P154" s="33"/>
      <c r="Q154" s="33"/>
      <c r="R154" s="33"/>
      <c r="S154" s="33"/>
      <c r="T154" s="3"/>
      <c r="U154" s="3"/>
    </row>
    <row r="155" spans="1:21" ht="12.75" hidden="1">
      <c r="A155" s="58"/>
      <c r="B155" s="3"/>
      <c r="C155" s="35"/>
      <c r="D155" s="3"/>
      <c r="E155" s="33"/>
      <c r="F155" s="33"/>
      <c r="G155" s="33"/>
      <c r="H155" s="33"/>
      <c r="I155" s="34"/>
      <c r="J155" s="34"/>
      <c r="K155" s="3"/>
      <c r="L155" s="53"/>
      <c r="M155" s="33"/>
      <c r="N155" s="33"/>
      <c r="O155" s="33"/>
      <c r="P155" s="33"/>
      <c r="Q155" s="33"/>
      <c r="R155" s="33"/>
      <c r="S155" s="33"/>
      <c r="T155" s="3"/>
      <c r="U155" s="3"/>
    </row>
    <row r="156" spans="1:21" ht="12.75" hidden="1">
      <c r="A156" s="57"/>
      <c r="B156" s="3"/>
      <c r="C156" s="35"/>
      <c r="D156" s="3"/>
      <c r="E156" s="33"/>
      <c r="F156" s="33"/>
      <c r="G156" s="33"/>
      <c r="H156" s="33"/>
      <c r="I156" s="34"/>
      <c r="J156" s="34"/>
      <c r="K156" s="3"/>
      <c r="L156" s="53"/>
      <c r="M156" s="33"/>
      <c r="N156" s="33"/>
      <c r="O156" s="33"/>
      <c r="P156" s="33"/>
      <c r="Q156" s="33"/>
      <c r="R156" s="33"/>
      <c r="S156" s="33"/>
      <c r="T156" s="3"/>
      <c r="U156" s="3"/>
    </row>
    <row r="157" spans="1:21" ht="12.75" hidden="1">
      <c r="A157" s="58"/>
      <c r="B157" s="3"/>
      <c r="C157" s="35"/>
      <c r="D157" s="3"/>
      <c r="E157" s="33"/>
      <c r="F157" s="33"/>
      <c r="G157" s="33"/>
      <c r="H157" s="33"/>
      <c r="I157" s="34"/>
      <c r="J157" s="34"/>
      <c r="K157" s="3"/>
      <c r="L157" s="53"/>
      <c r="M157" s="33"/>
      <c r="N157" s="33"/>
      <c r="O157" s="33"/>
      <c r="P157" s="33"/>
      <c r="Q157" s="33"/>
      <c r="R157" s="33"/>
      <c r="S157" s="33"/>
      <c r="T157" s="3"/>
      <c r="U157" s="3"/>
    </row>
    <row r="158" ht="12.75" hidden="1"/>
    <row r="159" ht="12.75" hidden="1"/>
    <row r="160" ht="12.75" hidden="1"/>
    <row r="161" ht="12.75" hidden="1"/>
    <row r="162" ht="12.75" hidden="1"/>
    <row r="163" ht="12.75" hidden="1"/>
    <row r="164" ht="12.75" hidden="1"/>
    <row r="165" ht="12.75" hidden="1"/>
    <row r="166" ht="12.75" hidden="1"/>
    <row r="167" ht="12.75" hidden="1"/>
    <row r="168" ht="12.75" hidden="1"/>
    <row r="169" ht="12.75" hidden="1"/>
    <row r="170" ht="12.75" hidden="1"/>
    <row r="171" ht="12.75" hidden="1"/>
    <row r="172" ht="12.75" hidden="1"/>
    <row r="173" ht="12.75" hidden="1"/>
    <row r="174" ht="12.75" hidden="1"/>
    <row r="175" ht="12.75" hidden="1"/>
    <row r="176" ht="12.75" hidden="1"/>
    <row r="177" ht="12.75" hidden="1"/>
    <row r="178" ht="12.75" hidden="1"/>
    <row r="179" ht="12.75" hidden="1"/>
    <row r="180" ht="12.75" hidden="1"/>
    <row r="181" ht="12.75" hidden="1"/>
    <row r="182" ht="12.75" hidden="1"/>
    <row r="183" ht="12.75" hidden="1"/>
    <row r="184" ht="12.75" hidden="1"/>
    <row r="185" ht="12.75" hidden="1"/>
    <row r="186" ht="12.75" hidden="1"/>
    <row r="187" ht="12.75" hidden="1"/>
    <row r="188" ht="12.75" hidden="1"/>
    <row r="189" ht="12.75" hidden="1"/>
    <row r="190" ht="12.75" hidden="1"/>
    <row r="191" ht="12.75" hidden="1"/>
    <row r="192" ht="12.75" hidden="1"/>
    <row r="193" ht="12.75" hidden="1"/>
    <row r="194" ht="12.75" hidden="1"/>
    <row r="195" ht="12.75" hidden="1"/>
    <row r="196" ht="12.75" hidden="1"/>
    <row r="197" ht="12.75" hidden="1"/>
    <row r="198" ht="12.75" hidden="1"/>
    <row r="199" ht="12.75" hidden="1"/>
    <row r="200" ht="12.75" hidden="1"/>
    <row r="201" ht="12.75" hidden="1"/>
    <row r="202" ht="12.75" hidden="1"/>
    <row r="203" ht="12.75" hidden="1"/>
    <row r="204" ht="12.75" hidden="1"/>
    <row r="205" ht="12.75" hidden="1"/>
    <row r="206" ht="12.75" hidden="1"/>
    <row r="207" ht="12.75" hidden="1"/>
    <row r="208" ht="12.75" hidden="1"/>
    <row r="209" ht="12.75" hidden="1"/>
    <row r="210" ht="12.75" hidden="1"/>
    <row r="211" ht="12.75" hidden="1"/>
    <row r="212" ht="12.75" hidden="1"/>
    <row r="213" ht="12.75" hidden="1"/>
    <row r="214" ht="12.75" hidden="1"/>
    <row r="215" ht="12.75" hidden="1"/>
    <row r="216" ht="12.75" hidden="1"/>
    <row r="217" ht="12.75" hidden="1"/>
    <row r="218" ht="12.75" hidden="1"/>
    <row r="219" ht="12.75" hidden="1"/>
    <row r="220" ht="12.75" hidden="1"/>
    <row r="221" ht="12.75" hidden="1"/>
    <row r="222" ht="12.75" hidden="1"/>
    <row r="223" ht="12.75" hidden="1"/>
    <row r="224" ht="12.75" hidden="1"/>
    <row r="225" ht="12.75" hidden="1"/>
    <row r="226" ht="12.75" hidden="1"/>
    <row r="227" ht="12.75" hidden="1"/>
    <row r="228" ht="12.75" hidden="1"/>
    <row r="229" ht="12.75" hidden="1"/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  <row r="255" ht="12.75" hidden="1"/>
    <row r="256" ht="12.75" hidden="1"/>
    <row r="257" ht="12.75" hidden="1"/>
    <row r="258" ht="12.75" hidden="1"/>
    <row r="259" ht="12.75" hidden="1"/>
    <row r="260" ht="12.75" hidden="1"/>
    <row r="261" ht="12.75" hidden="1"/>
    <row r="262" ht="12.75" hidden="1"/>
    <row r="263" ht="12.75" hidden="1"/>
    <row r="264" ht="12.75" hidden="1"/>
    <row r="265" ht="12.75" hidden="1"/>
    <row r="266" ht="12.75" hidden="1"/>
    <row r="267" ht="12.75" hidden="1"/>
    <row r="268" ht="12.75" hidden="1"/>
    <row r="269" ht="12.75" hidden="1"/>
    <row r="270" ht="12.75" hidden="1"/>
    <row r="271" ht="12.75" hidden="1"/>
    <row r="272" ht="12.75" hidden="1"/>
    <row r="273" ht="12.75" hidden="1"/>
    <row r="274" ht="12.75" hidden="1"/>
    <row r="275" ht="12.75" hidden="1"/>
    <row r="276" ht="12.75" hidden="1"/>
    <row r="277" ht="12.75" hidden="1"/>
    <row r="278" ht="12.75" hidden="1"/>
    <row r="279" ht="12.75" hidden="1"/>
    <row r="280" ht="12.75" hidden="1"/>
    <row r="281" ht="12.75" hidden="1"/>
    <row r="282" ht="12.75" hidden="1"/>
    <row r="283" ht="12.75" hidden="1"/>
    <row r="284" ht="12.75" hidden="1"/>
    <row r="285" ht="12.75" hidden="1"/>
    <row r="286" ht="12.75" hidden="1"/>
    <row r="287" ht="12.75" hidden="1"/>
    <row r="288" ht="12.75" hidden="1"/>
    <row r="289" ht="12.75" hidden="1"/>
    <row r="290" ht="12.75" hidden="1"/>
    <row r="291" ht="12.75" hidden="1"/>
    <row r="292" ht="12.75" hidden="1"/>
    <row r="293" ht="12.75" hidden="1"/>
    <row r="294" ht="12.75" hidden="1"/>
    <row r="295" ht="12.75" hidden="1"/>
    <row r="296" ht="12.75" hidden="1"/>
    <row r="297" ht="12.75" hidden="1"/>
    <row r="298" ht="12.75" hidden="1"/>
    <row r="299" ht="12.75" hidden="1"/>
    <row r="300" ht="12.75" hidden="1"/>
    <row r="301" ht="12.75" hidden="1"/>
    <row r="302" ht="12.75" hidden="1"/>
    <row r="303" ht="12.75" hidden="1"/>
    <row r="304" ht="12.75" hidden="1"/>
    <row r="305" ht="12.75" hidden="1"/>
    <row r="306" ht="12.75" hidden="1"/>
    <row r="307" ht="12.75" hidden="1"/>
    <row r="308" ht="12.75" hidden="1"/>
    <row r="309" ht="12.75" hidden="1"/>
    <row r="310" ht="12.75" hidden="1"/>
    <row r="311" ht="12.75" hidden="1"/>
    <row r="312" ht="12.75" hidden="1"/>
    <row r="313" ht="12.75" hidden="1"/>
    <row r="314" ht="12.75" hidden="1"/>
    <row r="315" ht="12.75" hidden="1"/>
  </sheetData>
  <sheetProtection/>
  <printOptions gridLines="1" horizontalCentered="1" verticalCentered="1"/>
  <pageMargins left="0.7" right="0.75" top="1.01" bottom="1" header="0.8" footer="0"/>
  <pageSetup horizontalDpi="300" verticalDpi="300" orientation="portrait" pageOrder="overThenDown" r:id="rId3"/>
  <headerFooter alignWithMargins="0">
    <oddHeader>&amp;LTable 1.  Masonry fences examined after the Northridge earthquake.</oddHeader>
  </headerFooter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342"/>
  <sheetViews>
    <sheetView zoomScalePageLayoutView="0" workbookViewId="0" topLeftCell="A7">
      <selection activeCell="U344" sqref="U344"/>
      <selection activeCell="A1" sqref="A1"/>
    </sheetView>
  </sheetViews>
  <sheetFormatPr defaultColWidth="9.140625" defaultRowHeight="12.75"/>
  <cols>
    <col min="1" max="1" width="5.8515625" style="4" customWidth="1"/>
    <col min="2" max="2" width="7.140625" style="8" customWidth="1"/>
    <col min="3" max="3" width="6.7109375" style="7" customWidth="1"/>
    <col min="4" max="4" width="5.8515625" style="7" customWidth="1"/>
    <col min="5" max="5" width="2.7109375" style="1" customWidth="1"/>
    <col min="6" max="6" width="2.421875" style="1" customWidth="1"/>
    <col min="7" max="7" width="4.28125" style="1" customWidth="1"/>
    <col min="8" max="8" width="2.7109375" style="1" customWidth="1"/>
    <col min="9" max="9" width="6.57421875" style="2" customWidth="1"/>
    <col min="10" max="10" width="4.8515625" style="2" customWidth="1"/>
    <col min="11" max="11" width="4.57421875" style="1" customWidth="1"/>
    <col min="12" max="12" width="3.28125" style="54" customWidth="1"/>
    <col min="13" max="17" width="2.140625" style="1" customWidth="1"/>
    <col min="18" max="18" width="2.421875" style="1" customWidth="1"/>
    <col min="19" max="19" width="2.140625" style="1" customWidth="1"/>
    <col min="20" max="20" width="5.140625" style="7" customWidth="1"/>
    <col min="21" max="21" width="5.57421875" style="7" customWidth="1"/>
    <col min="22" max="22" width="0" style="0" hidden="1" customWidth="1"/>
  </cols>
  <sheetData>
    <row r="1" spans="1:21" ht="13.5" hidden="1" thickBot="1">
      <c r="A1" s="22"/>
      <c r="B1" s="26" t="s">
        <v>342</v>
      </c>
      <c r="C1" s="23"/>
      <c r="D1" s="23"/>
      <c r="E1" s="24"/>
      <c r="F1" s="24" t="s">
        <v>41</v>
      </c>
      <c r="G1" s="24"/>
      <c r="H1" s="24"/>
      <c r="I1" s="55"/>
      <c r="J1" s="25"/>
      <c r="K1" s="24"/>
      <c r="L1" s="50"/>
      <c r="M1" s="24"/>
      <c r="N1" s="24"/>
      <c r="O1" s="24"/>
      <c r="P1" s="24"/>
      <c r="Q1" s="24"/>
      <c r="R1" s="24"/>
      <c r="S1" s="24"/>
      <c r="T1" s="23"/>
      <c r="U1" s="38"/>
    </row>
    <row r="2" spans="1:21" ht="13.5" hidden="1" thickBot="1">
      <c r="A2" s="27"/>
      <c r="B2" s="28"/>
      <c r="C2" s="6"/>
      <c r="D2" s="6"/>
      <c r="E2" s="4"/>
      <c r="F2" s="4" t="s">
        <v>41</v>
      </c>
      <c r="G2" s="4"/>
      <c r="H2" s="4"/>
      <c r="I2" s="9"/>
      <c r="J2" s="5"/>
      <c r="K2" s="4"/>
      <c r="L2" s="51"/>
      <c r="M2" s="4"/>
      <c r="N2" s="4"/>
      <c r="O2" s="4"/>
      <c r="P2" s="4"/>
      <c r="Q2" s="4"/>
      <c r="R2" s="4"/>
      <c r="S2" s="4"/>
      <c r="T2" s="6"/>
      <c r="U2" s="39"/>
    </row>
    <row r="3" spans="1:21" ht="13.5" hidden="1" thickBot="1">
      <c r="A3" s="27"/>
      <c r="B3" s="28"/>
      <c r="C3" s="6"/>
      <c r="D3" s="6"/>
      <c r="E3" s="4"/>
      <c r="F3" s="4" t="s">
        <v>41</v>
      </c>
      <c r="G3" s="4"/>
      <c r="H3" s="4"/>
      <c r="I3" s="9"/>
      <c r="J3" s="5"/>
      <c r="K3" s="4"/>
      <c r="L3" s="51"/>
      <c r="M3" s="4"/>
      <c r="N3" s="4"/>
      <c r="O3" s="4"/>
      <c r="P3" s="4"/>
      <c r="Q3" s="4"/>
      <c r="R3" s="4"/>
      <c r="S3" s="4"/>
      <c r="T3" s="6"/>
      <c r="U3" s="39"/>
    </row>
    <row r="4" spans="1:21" ht="13.5" hidden="1" thickBot="1">
      <c r="A4" s="27"/>
      <c r="B4" s="28"/>
      <c r="C4" s="6"/>
      <c r="D4" s="6"/>
      <c r="E4" s="4"/>
      <c r="F4" s="4" t="s">
        <v>41</v>
      </c>
      <c r="G4" s="4"/>
      <c r="H4" s="4"/>
      <c r="I4" s="9"/>
      <c r="J4" s="5"/>
      <c r="K4" s="4"/>
      <c r="L4" s="51"/>
      <c r="M4" s="4"/>
      <c r="N4" s="4"/>
      <c r="O4" s="4"/>
      <c r="P4" s="4"/>
      <c r="Q4" s="4"/>
      <c r="R4" s="4"/>
      <c r="S4" s="4"/>
      <c r="T4" s="6"/>
      <c r="U4" s="39"/>
    </row>
    <row r="5" spans="1:21" ht="13.5" hidden="1" thickBot="1">
      <c r="A5" s="27"/>
      <c r="B5" s="28"/>
      <c r="C5" s="6"/>
      <c r="D5" s="6"/>
      <c r="E5" s="4"/>
      <c r="F5" s="4" t="s">
        <v>41</v>
      </c>
      <c r="G5" s="4"/>
      <c r="H5" s="4"/>
      <c r="I5" s="9"/>
      <c r="J5" s="5"/>
      <c r="K5" s="4"/>
      <c r="L5" s="51"/>
      <c r="M5" s="4"/>
      <c r="N5" s="4"/>
      <c r="O5" s="4"/>
      <c r="P5" s="4"/>
      <c r="Q5" s="4"/>
      <c r="R5" s="4"/>
      <c r="S5" s="4"/>
      <c r="T5" s="6"/>
      <c r="U5" s="39"/>
    </row>
    <row r="6" spans="1:21" ht="13.5" hidden="1" thickBot="1">
      <c r="A6" s="27"/>
      <c r="B6" s="28"/>
      <c r="C6" s="6"/>
      <c r="D6" s="6"/>
      <c r="E6" s="4"/>
      <c r="F6" s="4" t="s">
        <v>41</v>
      </c>
      <c r="G6" s="4"/>
      <c r="H6" s="4"/>
      <c r="I6" s="9"/>
      <c r="J6" s="5"/>
      <c r="K6" s="4"/>
      <c r="L6" s="51"/>
      <c r="M6" s="4"/>
      <c r="N6" s="4"/>
      <c r="O6" s="4"/>
      <c r="P6" s="4"/>
      <c r="Q6" s="4"/>
      <c r="R6" s="4"/>
      <c r="S6" s="4"/>
      <c r="T6" s="6"/>
      <c r="U6" s="39"/>
    </row>
    <row r="7" spans="1:21" s="45" customFormat="1" ht="13.5" thickBot="1">
      <c r="A7" s="47"/>
      <c r="B7" s="72"/>
      <c r="C7" s="18" t="s">
        <v>0</v>
      </c>
      <c r="D7" s="19"/>
      <c r="E7" s="19"/>
      <c r="F7" s="19"/>
      <c r="G7" s="19"/>
      <c r="H7" s="19"/>
      <c r="I7" s="20"/>
      <c r="J7" s="20"/>
      <c r="K7" s="19"/>
      <c r="L7" s="19"/>
      <c r="M7" s="18" t="s">
        <v>1</v>
      </c>
      <c r="N7" s="19"/>
      <c r="O7" s="19"/>
      <c r="P7" s="19"/>
      <c r="Q7" s="19"/>
      <c r="R7" s="19"/>
      <c r="S7" s="19"/>
      <c r="T7" s="19"/>
      <c r="U7" s="21"/>
    </row>
    <row r="8" spans="1:21" s="46" customFormat="1" ht="141" customHeight="1" thickBot="1">
      <c r="A8" s="29" t="s">
        <v>2</v>
      </c>
      <c r="B8" s="30" t="s">
        <v>3</v>
      </c>
      <c r="C8" s="14" t="s">
        <v>4</v>
      </c>
      <c r="D8" s="15" t="s">
        <v>5</v>
      </c>
      <c r="E8" s="15" t="s">
        <v>346</v>
      </c>
      <c r="F8" s="15" t="s">
        <v>347</v>
      </c>
      <c r="G8" s="15" t="s">
        <v>7</v>
      </c>
      <c r="H8" s="15" t="s">
        <v>8</v>
      </c>
      <c r="I8" s="16" t="s">
        <v>9</v>
      </c>
      <c r="J8" s="16" t="s">
        <v>10</v>
      </c>
      <c r="K8" s="15" t="s">
        <v>11</v>
      </c>
      <c r="L8" s="44" t="s">
        <v>12</v>
      </c>
      <c r="M8" s="14" t="s">
        <v>348</v>
      </c>
      <c r="N8" s="15" t="s">
        <v>13</v>
      </c>
      <c r="O8" s="15" t="s">
        <v>14</v>
      </c>
      <c r="P8" s="15" t="s">
        <v>15</v>
      </c>
      <c r="Q8" s="15" t="s">
        <v>16</v>
      </c>
      <c r="R8" s="15" t="s">
        <v>17</v>
      </c>
      <c r="S8" s="15" t="s">
        <v>18</v>
      </c>
      <c r="T8" s="15" t="s">
        <v>19</v>
      </c>
      <c r="U8" s="17" t="s">
        <v>20</v>
      </c>
    </row>
    <row r="9" spans="1:21" ht="12.75">
      <c r="A9" s="31">
        <v>1</v>
      </c>
      <c r="B9" s="72" t="s">
        <v>245</v>
      </c>
      <c r="C9" s="62">
        <v>3.2003999999999997</v>
      </c>
      <c r="D9" s="63">
        <v>189</v>
      </c>
      <c r="E9" s="64" t="s">
        <v>145</v>
      </c>
      <c r="F9" s="64" t="s">
        <v>34</v>
      </c>
      <c r="G9" s="64">
        <v>8</v>
      </c>
      <c r="H9" s="64" t="s">
        <v>145</v>
      </c>
      <c r="I9" s="65">
        <v>22.86</v>
      </c>
      <c r="J9" s="65">
        <v>1.8288000000000002</v>
      </c>
      <c r="K9" s="63">
        <v>170</v>
      </c>
      <c r="L9" s="66" t="s">
        <v>145</v>
      </c>
      <c r="M9" s="70"/>
      <c r="N9" s="64"/>
      <c r="O9" s="64"/>
      <c r="P9" s="64"/>
      <c r="Q9" s="64"/>
      <c r="R9" s="64"/>
      <c r="S9" s="64" t="s">
        <v>37</v>
      </c>
      <c r="T9" s="63"/>
      <c r="U9" s="71"/>
    </row>
    <row r="10" spans="1:21" ht="12.75">
      <c r="A10" s="48">
        <v>2</v>
      </c>
      <c r="B10" s="72" t="s">
        <v>151</v>
      </c>
      <c r="C10" s="41">
        <v>3.3146999999999998</v>
      </c>
      <c r="D10" s="10">
        <v>224</v>
      </c>
      <c r="E10" s="42" t="s">
        <v>145</v>
      </c>
      <c r="F10" s="42" t="s">
        <v>34</v>
      </c>
      <c r="G10" s="42">
        <v>8</v>
      </c>
      <c r="H10" s="42" t="s">
        <v>145</v>
      </c>
      <c r="I10" s="43">
        <v>16.764</v>
      </c>
      <c r="J10" s="43">
        <v>1.8288000000000002</v>
      </c>
      <c r="K10" s="10">
        <v>5</v>
      </c>
      <c r="L10" s="67" t="s">
        <v>145</v>
      </c>
      <c r="M10" s="47"/>
      <c r="N10" s="42"/>
      <c r="O10" s="42"/>
      <c r="P10" s="42"/>
      <c r="Q10" s="42"/>
      <c r="R10" s="42"/>
      <c r="S10" s="42" t="s">
        <v>37</v>
      </c>
      <c r="T10" s="10"/>
      <c r="U10" s="72"/>
    </row>
    <row r="11" spans="1:21" ht="12.75">
      <c r="A11" s="31">
        <v>3</v>
      </c>
      <c r="B11" s="72" t="s">
        <v>114</v>
      </c>
      <c r="C11" s="41">
        <v>1.6382999999999999</v>
      </c>
      <c r="D11" s="10">
        <v>281</v>
      </c>
      <c r="E11" s="42" t="s">
        <v>145</v>
      </c>
      <c r="F11" s="42" t="s">
        <v>34</v>
      </c>
      <c r="G11" s="42">
        <v>8</v>
      </c>
      <c r="H11" s="42" t="s">
        <v>145</v>
      </c>
      <c r="I11" s="43">
        <v>22.86</v>
      </c>
      <c r="J11" s="43">
        <v>1.8288000000000002</v>
      </c>
      <c r="K11" s="10">
        <v>90</v>
      </c>
      <c r="L11" s="67" t="s">
        <v>36</v>
      </c>
      <c r="M11" s="47"/>
      <c r="N11" s="42"/>
      <c r="O11" s="42"/>
      <c r="P11" s="42"/>
      <c r="Q11" s="42"/>
      <c r="R11" s="42"/>
      <c r="S11" s="42" t="s">
        <v>37</v>
      </c>
      <c r="T11" s="10"/>
      <c r="U11" s="72"/>
    </row>
    <row r="12" spans="1:21" ht="12.75">
      <c r="A12" s="48">
        <v>4</v>
      </c>
      <c r="B12" s="72" t="s">
        <v>87</v>
      </c>
      <c r="C12" s="41">
        <v>3.3146999999999998</v>
      </c>
      <c r="D12" s="10">
        <v>134</v>
      </c>
      <c r="E12" s="42" t="s">
        <v>145</v>
      </c>
      <c r="F12" s="42" t="s">
        <v>34</v>
      </c>
      <c r="G12" s="42">
        <v>8</v>
      </c>
      <c r="H12" s="42" t="s">
        <v>145</v>
      </c>
      <c r="I12" s="43">
        <v>15.8496</v>
      </c>
      <c r="J12" s="43">
        <v>1.524</v>
      </c>
      <c r="K12" s="10">
        <v>90</v>
      </c>
      <c r="L12" s="67" t="s">
        <v>36</v>
      </c>
      <c r="M12" s="47"/>
      <c r="N12" s="42"/>
      <c r="O12" s="42"/>
      <c r="P12" s="42"/>
      <c r="Q12" s="42"/>
      <c r="R12" s="42"/>
      <c r="S12" s="42" t="s">
        <v>37</v>
      </c>
      <c r="T12" s="10">
        <v>0</v>
      </c>
      <c r="U12" s="72"/>
    </row>
    <row r="13" spans="1:21" ht="12.75">
      <c r="A13" s="31">
        <v>5</v>
      </c>
      <c r="B13" s="72" t="s">
        <v>49</v>
      </c>
      <c r="C13" s="41">
        <v>3.3528</v>
      </c>
      <c r="D13" s="10">
        <v>32</v>
      </c>
      <c r="E13" s="42" t="s">
        <v>145</v>
      </c>
      <c r="F13" s="42" t="s">
        <v>34</v>
      </c>
      <c r="G13" s="42">
        <v>8</v>
      </c>
      <c r="H13" s="42" t="s">
        <v>35</v>
      </c>
      <c r="I13" s="43">
        <v>17.3736</v>
      </c>
      <c r="J13" s="43">
        <v>0</v>
      </c>
      <c r="K13" s="10">
        <v>90</v>
      </c>
      <c r="L13" s="67" t="s">
        <v>36</v>
      </c>
      <c r="M13" s="47"/>
      <c r="N13" s="42"/>
      <c r="O13" s="42"/>
      <c r="P13" s="42"/>
      <c r="Q13" s="42"/>
      <c r="R13" s="42"/>
      <c r="S13" s="42" t="s">
        <v>37</v>
      </c>
      <c r="T13" s="10">
        <v>0</v>
      </c>
      <c r="U13" s="72"/>
    </row>
    <row r="14" spans="1:21" ht="12.75">
      <c r="A14" s="48">
        <v>6</v>
      </c>
      <c r="B14" s="72" t="s">
        <v>79</v>
      </c>
      <c r="C14" s="41">
        <v>3.429</v>
      </c>
      <c r="D14" s="10">
        <v>186</v>
      </c>
      <c r="E14" s="42" t="s">
        <v>145</v>
      </c>
      <c r="F14" s="42" t="s">
        <v>41</v>
      </c>
      <c r="G14" s="42">
        <v>8</v>
      </c>
      <c r="H14" s="42" t="s">
        <v>35</v>
      </c>
      <c r="I14" s="43">
        <v>15.24</v>
      </c>
      <c r="J14" s="68" t="s">
        <v>35</v>
      </c>
      <c r="K14" s="10">
        <v>90</v>
      </c>
      <c r="L14" s="67" t="s">
        <v>36</v>
      </c>
      <c r="M14" s="47"/>
      <c r="N14" s="42"/>
      <c r="O14" s="42"/>
      <c r="P14" s="42"/>
      <c r="Q14" s="42"/>
      <c r="R14" s="42"/>
      <c r="S14" s="42" t="s">
        <v>37</v>
      </c>
      <c r="T14" s="10">
        <v>0</v>
      </c>
      <c r="U14" s="72"/>
    </row>
    <row r="15" spans="1:21" ht="12.75">
      <c r="A15" s="31">
        <v>7</v>
      </c>
      <c r="B15" s="72" t="s">
        <v>73</v>
      </c>
      <c r="C15" s="41">
        <v>3.4671</v>
      </c>
      <c r="D15" s="10">
        <v>316</v>
      </c>
      <c r="E15" s="42" t="s">
        <v>145</v>
      </c>
      <c r="F15" s="42" t="s">
        <v>34</v>
      </c>
      <c r="G15" s="42">
        <v>8</v>
      </c>
      <c r="H15" s="42" t="s">
        <v>145</v>
      </c>
      <c r="I15" s="43">
        <v>16.154400000000003</v>
      </c>
      <c r="J15" s="43">
        <v>1.8288000000000002</v>
      </c>
      <c r="K15" s="10">
        <v>100</v>
      </c>
      <c r="L15" s="67" t="s">
        <v>36</v>
      </c>
      <c r="M15" s="47"/>
      <c r="N15" s="42"/>
      <c r="O15" s="42"/>
      <c r="P15" s="42"/>
      <c r="Q15" s="42"/>
      <c r="R15" s="42"/>
      <c r="S15" s="42" t="s">
        <v>37</v>
      </c>
      <c r="T15" s="10"/>
      <c r="U15" s="72"/>
    </row>
    <row r="16" spans="1:21" ht="12.75">
      <c r="A16" s="48">
        <v>8</v>
      </c>
      <c r="B16" s="72" t="s">
        <v>126</v>
      </c>
      <c r="C16" s="41">
        <v>3.6576</v>
      </c>
      <c r="D16" s="10">
        <v>183</v>
      </c>
      <c r="E16" s="42" t="s">
        <v>145</v>
      </c>
      <c r="F16" s="42" t="s">
        <v>34</v>
      </c>
      <c r="G16" s="42">
        <v>8</v>
      </c>
      <c r="H16" s="42" t="s">
        <v>145</v>
      </c>
      <c r="I16" s="43">
        <v>15.24</v>
      </c>
      <c r="J16" s="43">
        <v>1.8288000000000002</v>
      </c>
      <c r="K16" s="10">
        <v>90</v>
      </c>
      <c r="L16" s="67" t="s">
        <v>36</v>
      </c>
      <c r="M16" s="47"/>
      <c r="N16" s="42"/>
      <c r="O16" s="42"/>
      <c r="P16" s="42"/>
      <c r="Q16" s="42"/>
      <c r="R16" s="42"/>
      <c r="S16" s="42" t="s">
        <v>37</v>
      </c>
      <c r="T16" s="10">
        <v>0</v>
      </c>
      <c r="U16" s="72"/>
    </row>
    <row r="17" spans="1:21" ht="12.75">
      <c r="A17" s="31">
        <v>9</v>
      </c>
      <c r="B17" s="72" t="s">
        <v>39</v>
      </c>
      <c r="C17" s="41">
        <v>4.4958</v>
      </c>
      <c r="D17" s="10">
        <v>349</v>
      </c>
      <c r="E17" s="42" t="s">
        <v>145</v>
      </c>
      <c r="F17" s="42" t="s">
        <v>34</v>
      </c>
      <c r="G17" s="42">
        <v>7</v>
      </c>
      <c r="H17" s="42" t="s">
        <v>145</v>
      </c>
      <c r="I17" s="43">
        <v>15.24</v>
      </c>
      <c r="J17" s="43">
        <v>1.8288000000000002</v>
      </c>
      <c r="K17" s="10">
        <v>90</v>
      </c>
      <c r="L17" s="67" t="s">
        <v>36</v>
      </c>
      <c r="M17" s="47"/>
      <c r="N17" s="42"/>
      <c r="O17" s="42"/>
      <c r="P17" s="42"/>
      <c r="Q17" s="42"/>
      <c r="R17" s="42"/>
      <c r="S17" s="42" t="s">
        <v>37</v>
      </c>
      <c r="T17" s="10"/>
      <c r="U17" s="72"/>
    </row>
    <row r="18" spans="1:21" ht="12.75">
      <c r="A18" s="48">
        <v>10</v>
      </c>
      <c r="B18" s="72" t="s">
        <v>69</v>
      </c>
      <c r="C18" s="41">
        <v>4.876799999999999</v>
      </c>
      <c r="D18" s="10">
        <v>331</v>
      </c>
      <c r="E18" s="42" t="s">
        <v>145</v>
      </c>
      <c r="F18" s="42" t="s">
        <v>34</v>
      </c>
      <c r="G18" s="42">
        <v>8</v>
      </c>
      <c r="H18" s="42" t="s">
        <v>145</v>
      </c>
      <c r="I18" s="43">
        <v>16.4592</v>
      </c>
      <c r="J18" s="43">
        <v>1.6764000000000001</v>
      </c>
      <c r="K18" s="10">
        <v>90</v>
      </c>
      <c r="L18" s="67" t="s">
        <v>36</v>
      </c>
      <c r="M18" s="47"/>
      <c r="N18" s="42"/>
      <c r="O18" s="42"/>
      <c r="P18" s="42"/>
      <c r="Q18" s="42"/>
      <c r="R18" s="42"/>
      <c r="S18" s="42" t="s">
        <v>37</v>
      </c>
      <c r="T18" s="10">
        <v>180</v>
      </c>
      <c r="U18" s="72"/>
    </row>
    <row r="19" spans="1:21" ht="12.75">
      <c r="A19" s="31">
        <v>11</v>
      </c>
      <c r="B19" s="72" t="s">
        <v>70</v>
      </c>
      <c r="C19" s="41">
        <v>4.876799999999999</v>
      </c>
      <c r="D19" s="10">
        <v>331</v>
      </c>
      <c r="E19" s="42" t="s">
        <v>145</v>
      </c>
      <c r="F19" s="42" t="s">
        <v>34</v>
      </c>
      <c r="G19" s="42">
        <v>8</v>
      </c>
      <c r="H19" s="42" t="s">
        <v>145</v>
      </c>
      <c r="I19" s="43">
        <v>18.288</v>
      </c>
      <c r="J19" s="43">
        <v>1.6764000000000001</v>
      </c>
      <c r="K19" s="10">
        <v>90</v>
      </c>
      <c r="L19" s="67" t="s">
        <v>36</v>
      </c>
      <c r="M19" s="47"/>
      <c r="N19" s="42"/>
      <c r="O19" s="42"/>
      <c r="P19" s="42"/>
      <c r="Q19" s="42"/>
      <c r="R19" s="42"/>
      <c r="S19" s="42" t="s">
        <v>37</v>
      </c>
      <c r="T19" s="10">
        <v>180</v>
      </c>
      <c r="U19" s="72"/>
    </row>
    <row r="20" spans="1:21" ht="12.75">
      <c r="A20" s="48">
        <v>12</v>
      </c>
      <c r="B20" s="72" t="s">
        <v>204</v>
      </c>
      <c r="C20" s="41">
        <v>5.6388</v>
      </c>
      <c r="D20" s="10">
        <v>56</v>
      </c>
      <c r="E20" s="42" t="s">
        <v>145</v>
      </c>
      <c r="F20" s="42" t="s">
        <v>34</v>
      </c>
      <c r="G20" s="42">
        <v>8</v>
      </c>
      <c r="H20" s="42" t="s">
        <v>145</v>
      </c>
      <c r="I20" s="43">
        <v>20.4216</v>
      </c>
      <c r="J20" s="43">
        <v>1.524</v>
      </c>
      <c r="K20" s="10">
        <v>0</v>
      </c>
      <c r="L20" s="67" t="s">
        <v>145</v>
      </c>
      <c r="M20" s="47"/>
      <c r="N20" s="42"/>
      <c r="O20" s="42"/>
      <c r="P20" s="42"/>
      <c r="Q20" s="42"/>
      <c r="R20" s="42"/>
      <c r="S20" s="42" t="s">
        <v>37</v>
      </c>
      <c r="T20" s="10"/>
      <c r="U20" s="72"/>
    </row>
    <row r="21" spans="1:21" ht="12.75">
      <c r="A21" s="31">
        <v>13</v>
      </c>
      <c r="B21" s="72" t="s">
        <v>208</v>
      </c>
      <c r="C21" s="41">
        <v>6.095999999999999</v>
      </c>
      <c r="D21" s="10">
        <v>49</v>
      </c>
      <c r="E21" s="42" t="s">
        <v>145</v>
      </c>
      <c r="F21" s="42" t="s">
        <v>34</v>
      </c>
      <c r="G21" s="42">
        <v>9</v>
      </c>
      <c r="H21" s="42" t="s">
        <v>145</v>
      </c>
      <c r="I21" s="43">
        <v>8.2296</v>
      </c>
      <c r="J21" s="43">
        <v>1.6764000000000001</v>
      </c>
      <c r="K21" s="10">
        <v>0</v>
      </c>
      <c r="L21" s="67" t="s">
        <v>145</v>
      </c>
      <c r="M21" s="47"/>
      <c r="N21" s="42"/>
      <c r="O21" s="42"/>
      <c r="P21" s="42"/>
      <c r="Q21" s="42"/>
      <c r="R21" s="42"/>
      <c r="S21" s="42" t="s">
        <v>37</v>
      </c>
      <c r="T21" s="10">
        <v>270</v>
      </c>
      <c r="U21" s="72"/>
    </row>
    <row r="22" spans="1:21" ht="12.75">
      <c r="A22" s="48">
        <v>14</v>
      </c>
      <c r="B22" s="72" t="s">
        <v>227</v>
      </c>
      <c r="C22" s="41">
        <v>7.467599999999999</v>
      </c>
      <c r="D22" s="10">
        <v>32</v>
      </c>
      <c r="E22" s="42" t="s">
        <v>145</v>
      </c>
      <c r="F22" s="42" t="s">
        <v>34</v>
      </c>
      <c r="G22" s="42">
        <v>8</v>
      </c>
      <c r="H22" s="42" t="s">
        <v>145</v>
      </c>
      <c r="I22" s="43">
        <v>30.48</v>
      </c>
      <c r="J22" s="68" t="s">
        <v>35</v>
      </c>
      <c r="K22" s="10">
        <v>0</v>
      </c>
      <c r="L22" s="67" t="s">
        <v>145</v>
      </c>
      <c r="M22" s="47"/>
      <c r="N22" s="42"/>
      <c r="O22" s="42"/>
      <c r="P22" s="42"/>
      <c r="Q22" s="42"/>
      <c r="R22" s="42"/>
      <c r="S22" s="42" t="s">
        <v>37</v>
      </c>
      <c r="T22" s="10"/>
      <c r="U22" s="72"/>
    </row>
    <row r="23" spans="1:21" ht="12.75">
      <c r="A23" s="31">
        <v>15</v>
      </c>
      <c r="B23" s="72" t="s">
        <v>168</v>
      </c>
      <c r="C23" s="41">
        <v>9.2583</v>
      </c>
      <c r="D23" s="10">
        <v>78</v>
      </c>
      <c r="E23" s="42" t="s">
        <v>145</v>
      </c>
      <c r="F23" s="42" t="s">
        <v>34</v>
      </c>
      <c r="G23" s="42">
        <v>6</v>
      </c>
      <c r="H23" s="42" t="s">
        <v>145</v>
      </c>
      <c r="I23" s="43">
        <v>19.5072</v>
      </c>
      <c r="J23" s="43">
        <v>1.8288000000000002</v>
      </c>
      <c r="K23" s="10">
        <v>0</v>
      </c>
      <c r="L23" s="67" t="s">
        <v>145</v>
      </c>
      <c r="M23" s="47"/>
      <c r="N23" s="42"/>
      <c r="O23" s="42"/>
      <c r="P23" s="42"/>
      <c r="Q23" s="42"/>
      <c r="R23" s="42"/>
      <c r="S23" s="42" t="s">
        <v>37</v>
      </c>
      <c r="T23" s="10">
        <v>270</v>
      </c>
      <c r="U23" s="72"/>
    </row>
    <row r="24" spans="1:21" ht="12.75">
      <c r="A24" s="48">
        <v>16</v>
      </c>
      <c r="B24" s="72" t="s">
        <v>89</v>
      </c>
      <c r="C24" s="41">
        <v>5.6388</v>
      </c>
      <c r="D24" s="10">
        <v>56</v>
      </c>
      <c r="E24" s="42" t="s">
        <v>145</v>
      </c>
      <c r="F24" s="42" t="s">
        <v>34</v>
      </c>
      <c r="G24" s="42">
        <v>8</v>
      </c>
      <c r="H24" s="42" t="s">
        <v>145</v>
      </c>
      <c r="I24" s="43">
        <v>21.336000000000002</v>
      </c>
      <c r="J24" s="43">
        <v>1.524</v>
      </c>
      <c r="K24" s="10">
        <v>90</v>
      </c>
      <c r="L24" s="67" t="s">
        <v>36</v>
      </c>
      <c r="M24" s="47"/>
      <c r="N24" s="42"/>
      <c r="O24" s="42"/>
      <c r="P24" s="42"/>
      <c r="Q24" s="42"/>
      <c r="R24" s="42"/>
      <c r="S24" s="42" t="s">
        <v>37</v>
      </c>
      <c r="T24" s="10"/>
      <c r="U24" s="72"/>
    </row>
    <row r="25" spans="1:21" ht="12.75">
      <c r="A25" s="31">
        <v>17</v>
      </c>
      <c r="B25" s="72" t="s">
        <v>33</v>
      </c>
      <c r="C25" s="41">
        <v>5.7531</v>
      </c>
      <c r="D25" s="10">
        <v>269</v>
      </c>
      <c r="E25" s="42" t="s">
        <v>145</v>
      </c>
      <c r="F25" s="42" t="s">
        <v>34</v>
      </c>
      <c r="G25" s="42">
        <v>9</v>
      </c>
      <c r="H25" s="42" t="s">
        <v>145</v>
      </c>
      <c r="I25" s="43">
        <v>19.812</v>
      </c>
      <c r="J25" s="43">
        <v>1.8288000000000002</v>
      </c>
      <c r="K25" s="10">
        <v>90</v>
      </c>
      <c r="L25" s="67" t="s">
        <v>36</v>
      </c>
      <c r="M25" s="47"/>
      <c r="N25" s="42"/>
      <c r="O25" s="42"/>
      <c r="P25" s="42"/>
      <c r="Q25" s="42"/>
      <c r="R25" s="42"/>
      <c r="S25" s="42" t="s">
        <v>37</v>
      </c>
      <c r="T25" s="10"/>
      <c r="U25" s="72"/>
    </row>
    <row r="26" spans="1:21" ht="12.75">
      <c r="A26" s="48">
        <v>18</v>
      </c>
      <c r="B26" s="72" t="s">
        <v>78</v>
      </c>
      <c r="C26" s="41">
        <v>6.248399999999999</v>
      </c>
      <c r="D26" s="10">
        <v>6</v>
      </c>
      <c r="E26" s="42" t="s">
        <v>145</v>
      </c>
      <c r="F26" s="42" t="s">
        <v>34</v>
      </c>
      <c r="G26" s="42">
        <v>8</v>
      </c>
      <c r="H26" s="42" t="s">
        <v>145</v>
      </c>
      <c r="I26" s="43">
        <v>18.288</v>
      </c>
      <c r="J26" s="43">
        <v>1.6764000000000001</v>
      </c>
      <c r="K26" s="10">
        <v>90</v>
      </c>
      <c r="L26" s="67" t="s">
        <v>36</v>
      </c>
      <c r="M26" s="47"/>
      <c r="N26" s="42"/>
      <c r="O26" s="42"/>
      <c r="P26" s="42"/>
      <c r="Q26" s="42"/>
      <c r="R26" s="42"/>
      <c r="S26" s="42" t="s">
        <v>37</v>
      </c>
      <c r="T26" s="10"/>
      <c r="U26" s="72"/>
    </row>
    <row r="27" spans="1:21" ht="12.75">
      <c r="A27" s="31">
        <v>19</v>
      </c>
      <c r="B27" s="72" t="s">
        <v>82</v>
      </c>
      <c r="C27" s="41">
        <v>7.239</v>
      </c>
      <c r="D27" s="10">
        <v>330</v>
      </c>
      <c r="E27" s="42" t="s">
        <v>145</v>
      </c>
      <c r="F27" s="42" t="s">
        <v>34</v>
      </c>
      <c r="G27" s="42">
        <v>8</v>
      </c>
      <c r="H27" s="42" t="s">
        <v>145</v>
      </c>
      <c r="I27" s="43">
        <v>18.288</v>
      </c>
      <c r="J27" s="43">
        <v>1.524</v>
      </c>
      <c r="K27" s="10">
        <v>90</v>
      </c>
      <c r="L27" s="67" t="s">
        <v>36</v>
      </c>
      <c r="M27" s="47"/>
      <c r="N27" s="42"/>
      <c r="O27" s="42"/>
      <c r="P27" s="42"/>
      <c r="Q27" s="42"/>
      <c r="R27" s="42"/>
      <c r="S27" s="42" t="s">
        <v>37</v>
      </c>
      <c r="T27" s="10">
        <v>180</v>
      </c>
      <c r="U27" s="72"/>
    </row>
    <row r="28" spans="1:21" ht="12.75">
      <c r="A28" s="48">
        <v>20</v>
      </c>
      <c r="B28" s="72" t="s">
        <v>55</v>
      </c>
      <c r="C28" s="41">
        <v>8.1915</v>
      </c>
      <c r="D28" s="10">
        <v>35</v>
      </c>
      <c r="E28" s="42" t="s">
        <v>145</v>
      </c>
      <c r="F28" s="42" t="s">
        <v>34</v>
      </c>
      <c r="G28" s="42">
        <v>8</v>
      </c>
      <c r="H28" s="42" t="s">
        <v>145</v>
      </c>
      <c r="I28" s="43">
        <v>10.668000000000001</v>
      </c>
      <c r="J28" s="43">
        <v>1.6764000000000001</v>
      </c>
      <c r="K28" s="10">
        <v>80</v>
      </c>
      <c r="L28" s="67" t="s">
        <v>36</v>
      </c>
      <c r="M28" s="47"/>
      <c r="N28" s="42"/>
      <c r="O28" s="42"/>
      <c r="P28" s="42"/>
      <c r="Q28" s="42"/>
      <c r="R28" s="42"/>
      <c r="S28" s="42" t="s">
        <v>37</v>
      </c>
      <c r="T28" s="10">
        <v>180</v>
      </c>
      <c r="U28" s="72"/>
    </row>
    <row r="29" spans="1:21" ht="12.75">
      <c r="A29" s="31">
        <v>21</v>
      </c>
      <c r="B29" s="72" t="s">
        <v>140</v>
      </c>
      <c r="C29" s="41">
        <v>10.363199999999999</v>
      </c>
      <c r="D29" s="10">
        <v>242</v>
      </c>
      <c r="E29" s="42" t="s">
        <v>145</v>
      </c>
      <c r="F29" s="42" t="s">
        <v>34</v>
      </c>
      <c r="G29" s="42" t="s">
        <v>35</v>
      </c>
      <c r="H29" s="42" t="s">
        <v>145</v>
      </c>
      <c r="I29" s="43">
        <v>23.1648</v>
      </c>
      <c r="J29" s="43">
        <v>1.8288000000000002</v>
      </c>
      <c r="K29" s="10">
        <v>90</v>
      </c>
      <c r="L29" s="67" t="s">
        <v>36</v>
      </c>
      <c r="M29" s="47"/>
      <c r="N29" s="42"/>
      <c r="O29" s="42"/>
      <c r="P29" s="42"/>
      <c r="Q29" s="42"/>
      <c r="R29" s="42"/>
      <c r="S29" s="42" t="s">
        <v>37</v>
      </c>
      <c r="T29" s="10"/>
      <c r="U29" s="72"/>
    </row>
    <row r="30" spans="1:21" ht="12.75">
      <c r="A30" s="48">
        <v>22</v>
      </c>
      <c r="B30" s="72" t="s">
        <v>101</v>
      </c>
      <c r="C30" s="41">
        <v>10.5918</v>
      </c>
      <c r="D30" s="10">
        <v>115</v>
      </c>
      <c r="E30" s="42" t="s">
        <v>145</v>
      </c>
      <c r="F30" s="42" t="s">
        <v>34</v>
      </c>
      <c r="G30" s="42">
        <v>8</v>
      </c>
      <c r="H30" s="42" t="s">
        <v>145</v>
      </c>
      <c r="I30" s="43">
        <v>19.812</v>
      </c>
      <c r="J30" s="43">
        <v>1.524</v>
      </c>
      <c r="K30" s="10">
        <v>90</v>
      </c>
      <c r="L30" s="67" t="s">
        <v>36</v>
      </c>
      <c r="M30" s="47"/>
      <c r="N30" s="42"/>
      <c r="O30" s="42"/>
      <c r="P30" s="42"/>
      <c r="Q30" s="42"/>
      <c r="R30" s="42"/>
      <c r="S30" s="42" t="s">
        <v>37</v>
      </c>
      <c r="T30" s="10">
        <v>180</v>
      </c>
      <c r="U30" s="72"/>
    </row>
    <row r="31" spans="1:21" ht="12.75">
      <c r="A31" s="31">
        <v>23</v>
      </c>
      <c r="B31" s="72" t="s">
        <v>123</v>
      </c>
      <c r="C31" s="41">
        <v>10.5918</v>
      </c>
      <c r="D31" s="10">
        <v>116</v>
      </c>
      <c r="E31" s="42" t="s">
        <v>145</v>
      </c>
      <c r="F31" s="42" t="s">
        <v>34</v>
      </c>
      <c r="G31" s="42">
        <v>8</v>
      </c>
      <c r="H31" s="42" t="s">
        <v>145</v>
      </c>
      <c r="I31" s="43">
        <v>19.2024</v>
      </c>
      <c r="J31" s="43">
        <v>1.2192</v>
      </c>
      <c r="K31" s="10">
        <v>90</v>
      </c>
      <c r="L31" s="67" t="s">
        <v>36</v>
      </c>
      <c r="M31" s="47"/>
      <c r="N31" s="42"/>
      <c r="O31" s="42"/>
      <c r="P31" s="42"/>
      <c r="Q31" s="42"/>
      <c r="R31" s="42"/>
      <c r="S31" s="42" t="s">
        <v>37</v>
      </c>
      <c r="T31" s="10"/>
      <c r="U31" s="72"/>
    </row>
    <row r="32" spans="1:21" ht="12.75">
      <c r="A32" s="48">
        <v>24</v>
      </c>
      <c r="B32" s="72" t="s">
        <v>189</v>
      </c>
      <c r="C32" s="41">
        <v>15.011399999999998</v>
      </c>
      <c r="D32" s="10">
        <v>120</v>
      </c>
      <c r="E32" s="42" t="s">
        <v>343</v>
      </c>
      <c r="F32" s="42" t="s">
        <v>34</v>
      </c>
      <c r="G32" s="42">
        <v>7</v>
      </c>
      <c r="H32" s="42" t="s">
        <v>145</v>
      </c>
      <c r="I32" s="43">
        <v>38.1</v>
      </c>
      <c r="J32" s="43">
        <v>1.8288000000000002</v>
      </c>
      <c r="K32" s="10">
        <v>0</v>
      </c>
      <c r="L32" s="67" t="s">
        <v>145</v>
      </c>
      <c r="M32" s="47"/>
      <c r="N32" s="42"/>
      <c r="O32" s="42"/>
      <c r="P32" s="42"/>
      <c r="Q32" s="42"/>
      <c r="R32" s="42"/>
      <c r="S32" s="42" t="s">
        <v>37</v>
      </c>
      <c r="T32" s="10"/>
      <c r="U32" s="72"/>
    </row>
    <row r="33" spans="1:21" ht="12.75">
      <c r="A33" s="31">
        <v>25</v>
      </c>
      <c r="B33" s="72" t="s">
        <v>102</v>
      </c>
      <c r="C33" s="41">
        <v>16.5735</v>
      </c>
      <c r="D33" s="10">
        <v>39</v>
      </c>
      <c r="E33" s="42" t="s">
        <v>145</v>
      </c>
      <c r="F33" s="42" t="s">
        <v>34</v>
      </c>
      <c r="G33" s="42">
        <v>7</v>
      </c>
      <c r="H33" s="42" t="s">
        <v>145</v>
      </c>
      <c r="I33" s="43">
        <v>14.020800000000001</v>
      </c>
      <c r="J33" s="43">
        <v>1.8288000000000002</v>
      </c>
      <c r="K33" s="10">
        <v>90</v>
      </c>
      <c r="L33" s="67" t="s">
        <v>36</v>
      </c>
      <c r="M33" s="47"/>
      <c r="N33" s="42"/>
      <c r="O33" s="42"/>
      <c r="P33" s="42"/>
      <c r="Q33" s="42"/>
      <c r="R33" s="42"/>
      <c r="S33" s="42" t="s">
        <v>37</v>
      </c>
      <c r="T33" s="10"/>
      <c r="U33" s="72"/>
    </row>
    <row r="34" spans="1:21" ht="13.5" thickBot="1">
      <c r="A34" s="32">
        <v>26</v>
      </c>
      <c r="B34" s="73" t="s">
        <v>136</v>
      </c>
      <c r="C34" s="59">
        <v>16.8402</v>
      </c>
      <c r="D34" s="13">
        <v>297</v>
      </c>
      <c r="E34" s="12" t="s">
        <v>343</v>
      </c>
      <c r="F34" s="12" t="s">
        <v>34</v>
      </c>
      <c r="G34" s="12">
        <v>7</v>
      </c>
      <c r="H34" s="12" t="s">
        <v>145</v>
      </c>
      <c r="I34" s="37">
        <v>26.5176</v>
      </c>
      <c r="J34" s="37">
        <v>1.8288000000000002</v>
      </c>
      <c r="K34" s="13">
        <v>90</v>
      </c>
      <c r="L34" s="69" t="s">
        <v>36</v>
      </c>
      <c r="M34" s="60"/>
      <c r="N34" s="12"/>
      <c r="O34" s="12"/>
      <c r="P34" s="12"/>
      <c r="Q34" s="12"/>
      <c r="R34" s="12"/>
      <c r="S34" s="12" t="s">
        <v>37</v>
      </c>
      <c r="T34" s="13"/>
      <c r="U34" s="73"/>
    </row>
    <row r="35" spans="1:21" ht="12.75" hidden="1">
      <c r="A35" s="57"/>
      <c r="B35" s="3"/>
      <c r="C35" s="35"/>
      <c r="D35" s="3"/>
      <c r="E35" s="33"/>
      <c r="F35" s="33"/>
      <c r="G35" s="33"/>
      <c r="H35" s="33"/>
      <c r="I35" s="34"/>
      <c r="J35" s="34"/>
      <c r="K35" s="3"/>
      <c r="L35" s="40"/>
      <c r="M35" s="33"/>
      <c r="N35" s="33"/>
      <c r="O35" s="33"/>
      <c r="P35" s="33"/>
      <c r="Q35" s="33"/>
      <c r="R35" s="33"/>
      <c r="S35" s="33"/>
      <c r="T35" s="3"/>
      <c r="U35" s="3"/>
    </row>
    <row r="36" spans="1:21" ht="12.75" hidden="1">
      <c r="A36" s="58"/>
      <c r="B36" s="3"/>
      <c r="C36" s="35"/>
      <c r="D36" s="3"/>
      <c r="E36" s="33"/>
      <c r="F36" s="33"/>
      <c r="G36" s="33"/>
      <c r="H36" s="33"/>
      <c r="I36" s="34"/>
      <c r="J36" s="34"/>
      <c r="K36" s="3"/>
      <c r="L36" s="52"/>
      <c r="M36" s="33"/>
      <c r="N36" s="33"/>
      <c r="O36" s="33"/>
      <c r="P36" s="33"/>
      <c r="Q36" s="33"/>
      <c r="R36" s="33"/>
      <c r="S36" s="33"/>
      <c r="T36" s="3"/>
      <c r="U36" s="3"/>
    </row>
    <row r="37" spans="1:21" ht="12.75" hidden="1">
      <c r="A37" s="57"/>
      <c r="B37" s="3"/>
      <c r="C37" s="35"/>
      <c r="D37" s="3"/>
      <c r="E37" s="33"/>
      <c r="F37" s="33"/>
      <c r="G37" s="33"/>
      <c r="H37" s="33"/>
      <c r="I37" s="34"/>
      <c r="J37" s="34"/>
      <c r="K37" s="3"/>
      <c r="L37" s="52"/>
      <c r="M37" s="33"/>
      <c r="N37" s="33"/>
      <c r="O37" s="33"/>
      <c r="P37" s="33"/>
      <c r="Q37" s="33"/>
      <c r="R37" s="33"/>
      <c r="S37" s="33"/>
      <c r="T37" s="3"/>
      <c r="U37" s="3"/>
    </row>
    <row r="38" spans="1:21" ht="12.75" hidden="1">
      <c r="A38" s="58"/>
      <c r="B38" s="3"/>
      <c r="C38" s="35"/>
      <c r="D38" s="3"/>
      <c r="E38" s="33"/>
      <c r="F38" s="33"/>
      <c r="G38" s="33"/>
      <c r="H38" s="33"/>
      <c r="I38" s="34"/>
      <c r="J38" s="34"/>
      <c r="K38" s="3"/>
      <c r="L38" s="52"/>
      <c r="M38" s="33"/>
      <c r="N38" s="33"/>
      <c r="O38" s="33"/>
      <c r="P38" s="33"/>
      <c r="Q38" s="33"/>
      <c r="R38" s="33"/>
      <c r="S38" s="33"/>
      <c r="T38" s="3"/>
      <c r="U38" s="3"/>
    </row>
    <row r="39" spans="1:21" ht="12.75" hidden="1">
      <c r="A39" s="57"/>
      <c r="B39" s="3"/>
      <c r="C39" s="35"/>
      <c r="D39" s="3"/>
      <c r="E39" s="33"/>
      <c r="F39" s="33"/>
      <c r="G39" s="33"/>
      <c r="H39" s="33"/>
      <c r="I39" s="34"/>
      <c r="J39" s="34"/>
      <c r="K39" s="3"/>
      <c r="L39" s="52"/>
      <c r="M39" s="33"/>
      <c r="N39" s="33"/>
      <c r="O39" s="33"/>
      <c r="P39" s="33"/>
      <c r="Q39" s="33"/>
      <c r="R39" s="33"/>
      <c r="S39" s="33"/>
      <c r="T39" s="3"/>
      <c r="U39" s="3"/>
    </row>
    <row r="40" spans="1:21" ht="12.75" hidden="1">
      <c r="A40" s="58"/>
      <c r="B40" s="3"/>
      <c r="C40" s="35"/>
      <c r="D40" s="3"/>
      <c r="E40" s="33"/>
      <c r="F40" s="33"/>
      <c r="G40" s="33"/>
      <c r="H40" s="33"/>
      <c r="I40" s="34"/>
      <c r="J40" s="34"/>
      <c r="K40" s="3"/>
      <c r="L40" s="52"/>
      <c r="M40" s="33"/>
      <c r="N40" s="33"/>
      <c r="O40" s="33"/>
      <c r="P40" s="33"/>
      <c r="Q40" s="33"/>
      <c r="R40" s="33"/>
      <c r="S40" s="33"/>
      <c r="T40" s="3"/>
      <c r="U40" s="3"/>
    </row>
    <row r="41" spans="1:21" ht="12.75" hidden="1">
      <c r="A41" s="57"/>
      <c r="B41" s="3"/>
      <c r="C41" s="35"/>
      <c r="D41" s="3"/>
      <c r="E41" s="33"/>
      <c r="F41" s="33"/>
      <c r="G41" s="33"/>
      <c r="H41" s="33"/>
      <c r="I41" s="34"/>
      <c r="J41" s="34"/>
      <c r="K41" s="3"/>
      <c r="L41" s="52"/>
      <c r="M41" s="33"/>
      <c r="N41" s="33"/>
      <c r="O41" s="33"/>
      <c r="P41" s="33"/>
      <c r="Q41" s="33"/>
      <c r="R41" s="33"/>
      <c r="S41" s="33"/>
      <c r="T41" s="3"/>
      <c r="U41" s="3"/>
    </row>
    <row r="42" spans="1:21" ht="12.75" hidden="1">
      <c r="A42" s="58"/>
      <c r="B42" s="3"/>
      <c r="C42" s="35"/>
      <c r="D42" s="3"/>
      <c r="E42" s="33"/>
      <c r="F42" s="33"/>
      <c r="G42" s="33"/>
      <c r="H42" s="33"/>
      <c r="I42" s="34"/>
      <c r="J42" s="34"/>
      <c r="K42" s="3"/>
      <c r="L42" s="40"/>
      <c r="M42" s="33"/>
      <c r="N42" s="33"/>
      <c r="O42" s="33"/>
      <c r="P42" s="33"/>
      <c r="Q42" s="33"/>
      <c r="R42" s="33"/>
      <c r="S42" s="33"/>
      <c r="T42" s="3"/>
      <c r="U42" s="3"/>
    </row>
    <row r="43" spans="1:21" ht="12.75" hidden="1">
      <c r="A43" s="57"/>
      <c r="B43" s="3"/>
      <c r="C43" s="35"/>
      <c r="D43" s="3"/>
      <c r="E43" s="33"/>
      <c r="F43" s="33"/>
      <c r="G43" s="33"/>
      <c r="H43" s="33"/>
      <c r="I43" s="34"/>
      <c r="J43" s="34"/>
      <c r="K43" s="3"/>
      <c r="L43" s="40"/>
      <c r="M43" s="33"/>
      <c r="N43" s="33"/>
      <c r="O43" s="33"/>
      <c r="P43" s="33"/>
      <c r="Q43" s="33"/>
      <c r="R43" s="33"/>
      <c r="S43" s="33"/>
      <c r="T43" s="3"/>
      <c r="U43" s="3"/>
    </row>
    <row r="44" spans="1:21" ht="12.75" hidden="1">
      <c r="A44" s="58"/>
      <c r="B44" s="3"/>
      <c r="C44" s="35"/>
      <c r="D44" s="3"/>
      <c r="E44" s="33"/>
      <c r="F44" s="33"/>
      <c r="G44" s="33"/>
      <c r="H44" s="33"/>
      <c r="I44" s="34"/>
      <c r="J44" s="34"/>
      <c r="K44" s="3"/>
      <c r="L44" s="52"/>
      <c r="M44" s="33"/>
      <c r="N44" s="33"/>
      <c r="O44" s="33"/>
      <c r="P44" s="33"/>
      <c r="Q44" s="33"/>
      <c r="R44" s="33"/>
      <c r="S44" s="33"/>
      <c r="T44" s="3"/>
      <c r="U44" s="3"/>
    </row>
    <row r="45" spans="1:21" ht="12.75" hidden="1">
      <c r="A45" s="57"/>
      <c r="B45" s="3"/>
      <c r="C45" s="35"/>
      <c r="D45" s="3"/>
      <c r="E45" s="33"/>
      <c r="F45" s="33"/>
      <c r="G45" s="33"/>
      <c r="H45" s="33"/>
      <c r="I45" s="34"/>
      <c r="J45" s="34"/>
      <c r="K45" s="3"/>
      <c r="L45" s="52"/>
      <c r="M45" s="33"/>
      <c r="N45" s="33"/>
      <c r="O45" s="33"/>
      <c r="P45" s="33"/>
      <c r="Q45" s="33"/>
      <c r="R45" s="33"/>
      <c r="S45" s="33"/>
      <c r="T45" s="3"/>
      <c r="U45" s="3"/>
    </row>
    <row r="46" spans="1:21" ht="12.75" hidden="1">
      <c r="A46" s="58"/>
      <c r="B46" s="3"/>
      <c r="C46" s="35"/>
      <c r="D46" s="3"/>
      <c r="E46" s="33"/>
      <c r="F46" s="33"/>
      <c r="G46" s="33"/>
      <c r="H46" s="33"/>
      <c r="I46" s="34"/>
      <c r="J46" s="34"/>
      <c r="K46" s="3"/>
      <c r="L46" s="52"/>
      <c r="M46" s="33"/>
      <c r="N46" s="33"/>
      <c r="O46" s="33"/>
      <c r="P46" s="33"/>
      <c r="Q46" s="33"/>
      <c r="R46" s="33"/>
      <c r="S46" s="33"/>
      <c r="T46" s="3"/>
      <c r="U46" s="3"/>
    </row>
    <row r="47" spans="1:21" ht="12.75" hidden="1">
      <c r="A47" s="57"/>
      <c r="B47" s="3"/>
      <c r="C47" s="35"/>
      <c r="D47" s="3"/>
      <c r="E47" s="33"/>
      <c r="F47" s="33"/>
      <c r="G47" s="33"/>
      <c r="H47" s="33"/>
      <c r="I47" s="34"/>
      <c r="J47" s="34"/>
      <c r="K47" s="3"/>
      <c r="L47" s="52"/>
      <c r="M47" s="33"/>
      <c r="N47" s="33"/>
      <c r="O47" s="33"/>
      <c r="P47" s="33"/>
      <c r="Q47" s="33"/>
      <c r="R47" s="33"/>
      <c r="S47" s="33"/>
      <c r="T47" s="3"/>
      <c r="U47" s="3"/>
    </row>
    <row r="48" spans="1:21" ht="12.75" hidden="1">
      <c r="A48" s="58"/>
      <c r="B48" s="3"/>
      <c r="C48" s="35"/>
      <c r="D48" s="3"/>
      <c r="E48" s="33"/>
      <c r="F48" s="33"/>
      <c r="G48" s="33"/>
      <c r="H48" s="33"/>
      <c r="I48" s="34"/>
      <c r="J48" s="34"/>
      <c r="K48" s="3"/>
      <c r="L48" s="52"/>
      <c r="M48" s="33"/>
      <c r="N48" s="33"/>
      <c r="O48" s="33"/>
      <c r="P48" s="33"/>
      <c r="Q48" s="33"/>
      <c r="R48" s="33"/>
      <c r="S48" s="33"/>
      <c r="T48" s="3"/>
      <c r="U48" s="3"/>
    </row>
    <row r="49" spans="1:21" ht="12.75" hidden="1">
      <c r="A49" s="57"/>
      <c r="B49" s="3"/>
      <c r="C49" s="35"/>
      <c r="D49" s="3"/>
      <c r="E49" s="33"/>
      <c r="F49" s="33"/>
      <c r="G49" s="33"/>
      <c r="H49" s="33"/>
      <c r="I49" s="34"/>
      <c r="J49" s="34"/>
      <c r="K49" s="3"/>
      <c r="L49" s="52"/>
      <c r="M49" s="33"/>
      <c r="N49" s="33"/>
      <c r="O49" s="33"/>
      <c r="P49" s="33"/>
      <c r="Q49" s="33"/>
      <c r="R49" s="33"/>
      <c r="S49" s="33"/>
      <c r="T49" s="3"/>
      <c r="U49" s="3"/>
    </row>
    <row r="50" spans="1:21" ht="12.75" hidden="1">
      <c r="A50" s="58"/>
      <c r="B50" s="3"/>
      <c r="C50" s="35"/>
      <c r="D50" s="3"/>
      <c r="E50" s="33"/>
      <c r="F50" s="33"/>
      <c r="G50" s="33"/>
      <c r="H50" s="33"/>
      <c r="I50" s="34"/>
      <c r="J50" s="34"/>
      <c r="K50" s="3"/>
      <c r="L50" s="52"/>
      <c r="M50" s="33"/>
      <c r="N50" s="33"/>
      <c r="O50" s="33"/>
      <c r="P50" s="33"/>
      <c r="Q50" s="33"/>
      <c r="R50" s="33"/>
      <c r="S50" s="33"/>
      <c r="T50" s="3"/>
      <c r="U50" s="3"/>
    </row>
    <row r="51" spans="1:21" ht="12.75" hidden="1">
      <c r="A51" s="57"/>
      <c r="B51" s="3"/>
      <c r="C51" s="35"/>
      <c r="D51" s="3"/>
      <c r="E51" s="33"/>
      <c r="F51" s="33"/>
      <c r="G51" s="33"/>
      <c r="H51" s="33"/>
      <c r="I51" s="34"/>
      <c r="J51" s="34"/>
      <c r="K51" s="3"/>
      <c r="L51" s="52"/>
      <c r="M51" s="33"/>
      <c r="N51" s="33"/>
      <c r="O51" s="33"/>
      <c r="P51" s="33"/>
      <c r="Q51" s="33"/>
      <c r="R51" s="33"/>
      <c r="S51" s="33"/>
      <c r="T51" s="3"/>
      <c r="U51" s="3"/>
    </row>
    <row r="52" spans="1:21" ht="12.75" hidden="1">
      <c r="A52" s="58"/>
      <c r="B52" s="3"/>
      <c r="C52" s="35"/>
      <c r="D52" s="3"/>
      <c r="E52" s="33"/>
      <c r="F52" s="33"/>
      <c r="G52" s="33"/>
      <c r="H52" s="33"/>
      <c r="I52" s="34"/>
      <c r="J52" s="34"/>
      <c r="K52" s="3"/>
      <c r="L52" s="52"/>
      <c r="M52" s="33"/>
      <c r="N52" s="33"/>
      <c r="O52" s="33"/>
      <c r="P52" s="33"/>
      <c r="Q52" s="33"/>
      <c r="R52" s="33"/>
      <c r="S52" s="33"/>
      <c r="T52" s="3"/>
      <c r="U52" s="3"/>
    </row>
    <row r="53" spans="1:21" ht="12.75" hidden="1">
      <c r="A53" s="57"/>
      <c r="B53" s="3"/>
      <c r="C53" s="35"/>
      <c r="D53" s="3"/>
      <c r="E53" s="33"/>
      <c r="F53" s="33"/>
      <c r="G53" s="33"/>
      <c r="H53" s="33"/>
      <c r="I53" s="34"/>
      <c r="J53" s="34"/>
      <c r="K53" s="3"/>
      <c r="L53" s="52"/>
      <c r="M53" s="33"/>
      <c r="N53" s="33"/>
      <c r="O53" s="33"/>
      <c r="P53" s="33"/>
      <c r="Q53" s="33"/>
      <c r="R53" s="33"/>
      <c r="S53" s="33"/>
      <c r="T53" s="3"/>
      <c r="U53" s="3"/>
    </row>
    <row r="54" spans="1:21" ht="12.75" hidden="1">
      <c r="A54" s="58"/>
      <c r="B54" s="3"/>
      <c r="C54" s="35"/>
      <c r="D54" s="3"/>
      <c r="E54" s="33"/>
      <c r="F54" s="33"/>
      <c r="G54" s="33"/>
      <c r="H54" s="33"/>
      <c r="I54" s="34"/>
      <c r="J54" s="34"/>
      <c r="K54" s="3"/>
      <c r="L54" s="52"/>
      <c r="M54" s="33"/>
      <c r="N54" s="33"/>
      <c r="O54" s="33"/>
      <c r="P54" s="33"/>
      <c r="Q54" s="33"/>
      <c r="R54" s="33"/>
      <c r="S54" s="33"/>
      <c r="T54" s="3"/>
      <c r="U54" s="3"/>
    </row>
    <row r="55" spans="1:21" ht="12.75" hidden="1">
      <c r="A55" s="57"/>
      <c r="B55" s="3"/>
      <c r="C55" s="35"/>
      <c r="D55" s="3"/>
      <c r="E55" s="33"/>
      <c r="F55" s="33"/>
      <c r="G55" s="33"/>
      <c r="H55" s="33"/>
      <c r="I55" s="34"/>
      <c r="J55" s="34"/>
      <c r="K55" s="3"/>
      <c r="L55" s="52"/>
      <c r="M55" s="33"/>
      <c r="N55" s="33"/>
      <c r="O55" s="33"/>
      <c r="P55" s="33"/>
      <c r="Q55" s="33"/>
      <c r="R55" s="33"/>
      <c r="S55" s="33"/>
      <c r="T55" s="3"/>
      <c r="U55" s="3"/>
    </row>
    <row r="56" spans="1:21" ht="12.75" hidden="1">
      <c r="A56" s="58"/>
      <c r="B56" s="3"/>
      <c r="C56" s="35"/>
      <c r="D56" s="3"/>
      <c r="E56" s="33"/>
      <c r="F56" s="33"/>
      <c r="G56" s="33"/>
      <c r="H56" s="33"/>
      <c r="I56" s="34"/>
      <c r="J56" s="34"/>
      <c r="K56" s="3"/>
      <c r="L56" s="40"/>
      <c r="M56" s="33"/>
      <c r="N56" s="33"/>
      <c r="O56" s="33"/>
      <c r="P56" s="33"/>
      <c r="Q56" s="33"/>
      <c r="R56" s="33"/>
      <c r="S56" s="33"/>
      <c r="T56" s="3"/>
      <c r="U56" s="3"/>
    </row>
    <row r="57" spans="1:21" ht="12.75" hidden="1">
      <c r="A57" s="57"/>
      <c r="B57" s="3"/>
      <c r="C57" s="35"/>
      <c r="D57" s="3"/>
      <c r="E57" s="33"/>
      <c r="F57" s="33"/>
      <c r="G57" s="33"/>
      <c r="H57" s="33"/>
      <c r="I57" s="34"/>
      <c r="J57" s="34"/>
      <c r="K57" s="3"/>
      <c r="L57" s="40"/>
      <c r="M57" s="33"/>
      <c r="N57" s="33"/>
      <c r="O57" s="33"/>
      <c r="P57" s="33"/>
      <c r="Q57" s="33"/>
      <c r="R57" s="33"/>
      <c r="S57" s="33"/>
      <c r="T57" s="3"/>
      <c r="U57" s="3"/>
    </row>
    <row r="58" spans="1:21" ht="12.75" hidden="1">
      <c r="A58" s="58"/>
      <c r="B58" s="3"/>
      <c r="C58" s="35"/>
      <c r="D58" s="3"/>
      <c r="E58" s="33"/>
      <c r="F58" s="33"/>
      <c r="G58" s="33"/>
      <c r="H58" s="33"/>
      <c r="I58" s="34"/>
      <c r="J58" s="34"/>
      <c r="K58" s="3"/>
      <c r="L58" s="52"/>
      <c r="M58" s="33"/>
      <c r="N58" s="33"/>
      <c r="O58" s="33"/>
      <c r="P58" s="33"/>
      <c r="Q58" s="33"/>
      <c r="R58" s="33"/>
      <c r="S58" s="33"/>
      <c r="T58" s="3"/>
      <c r="U58" s="3"/>
    </row>
    <row r="59" spans="1:21" ht="12.75" hidden="1">
      <c r="A59" s="57"/>
      <c r="B59" s="3"/>
      <c r="C59" s="35"/>
      <c r="D59" s="3"/>
      <c r="E59" s="33"/>
      <c r="F59" s="33"/>
      <c r="G59" s="33"/>
      <c r="H59" s="33"/>
      <c r="I59" s="34"/>
      <c r="J59" s="34"/>
      <c r="K59" s="3"/>
      <c r="L59" s="52"/>
      <c r="M59" s="33"/>
      <c r="N59" s="33"/>
      <c r="O59" s="33"/>
      <c r="P59" s="33"/>
      <c r="Q59" s="33"/>
      <c r="R59" s="33"/>
      <c r="S59" s="33"/>
      <c r="T59" s="3"/>
      <c r="U59" s="3"/>
    </row>
    <row r="60" spans="1:21" ht="12.75" hidden="1">
      <c r="A60" s="58"/>
      <c r="B60" s="3"/>
      <c r="C60" s="35"/>
      <c r="D60" s="3"/>
      <c r="E60" s="33"/>
      <c r="F60" s="33"/>
      <c r="G60" s="33"/>
      <c r="H60" s="33"/>
      <c r="I60" s="34"/>
      <c r="J60" s="34"/>
      <c r="K60" s="3"/>
      <c r="L60" s="40"/>
      <c r="M60" s="33"/>
      <c r="N60" s="33"/>
      <c r="O60" s="33"/>
      <c r="P60" s="33"/>
      <c r="Q60" s="33"/>
      <c r="R60" s="33"/>
      <c r="S60" s="33"/>
      <c r="T60" s="3"/>
      <c r="U60" s="3"/>
    </row>
    <row r="61" spans="1:21" ht="12.75" hidden="1">
      <c r="A61" s="57"/>
      <c r="B61" s="3"/>
      <c r="C61" s="35"/>
      <c r="D61" s="3"/>
      <c r="E61" s="33"/>
      <c r="F61" s="33"/>
      <c r="G61" s="33"/>
      <c r="H61" s="33"/>
      <c r="I61" s="34"/>
      <c r="J61" s="34"/>
      <c r="K61" s="3"/>
      <c r="L61" s="40"/>
      <c r="M61" s="33"/>
      <c r="N61" s="33"/>
      <c r="O61" s="33"/>
      <c r="P61" s="33"/>
      <c r="Q61" s="33"/>
      <c r="R61" s="33"/>
      <c r="S61" s="33"/>
      <c r="T61" s="3"/>
      <c r="U61" s="3"/>
    </row>
    <row r="62" spans="1:21" ht="12.75" hidden="1">
      <c r="A62" s="58"/>
      <c r="B62" s="3"/>
      <c r="C62" s="35"/>
      <c r="D62" s="3"/>
      <c r="E62" s="33"/>
      <c r="F62" s="33"/>
      <c r="G62" s="33"/>
      <c r="H62" s="33"/>
      <c r="I62" s="34"/>
      <c r="J62" s="34"/>
      <c r="K62" s="3"/>
      <c r="L62" s="40"/>
      <c r="M62" s="33"/>
      <c r="N62" s="33"/>
      <c r="O62" s="33"/>
      <c r="P62" s="33"/>
      <c r="Q62" s="33"/>
      <c r="R62" s="33"/>
      <c r="S62" s="33"/>
      <c r="T62" s="3"/>
      <c r="U62" s="3"/>
    </row>
    <row r="63" spans="1:21" ht="12.75" hidden="1">
      <c r="A63" s="57"/>
      <c r="B63" s="3"/>
      <c r="C63" s="35"/>
      <c r="D63" s="3"/>
      <c r="E63" s="33"/>
      <c r="F63" s="33"/>
      <c r="G63" s="33"/>
      <c r="H63" s="33"/>
      <c r="I63" s="34"/>
      <c r="J63" s="34"/>
      <c r="K63" s="3"/>
      <c r="L63" s="52"/>
      <c r="M63" s="33"/>
      <c r="N63" s="33"/>
      <c r="O63" s="33"/>
      <c r="P63" s="33"/>
      <c r="Q63" s="33"/>
      <c r="R63" s="33"/>
      <c r="S63" s="33"/>
      <c r="T63" s="3"/>
      <c r="U63" s="3"/>
    </row>
    <row r="64" spans="1:21" ht="12.75" hidden="1">
      <c r="A64" s="58"/>
      <c r="B64" s="3"/>
      <c r="C64" s="35"/>
      <c r="D64" s="3"/>
      <c r="E64" s="33"/>
      <c r="F64" s="33"/>
      <c r="G64" s="33"/>
      <c r="H64" s="33"/>
      <c r="I64" s="34"/>
      <c r="J64" s="34"/>
      <c r="K64" s="3"/>
      <c r="L64" s="52"/>
      <c r="M64" s="33"/>
      <c r="N64" s="33"/>
      <c r="O64" s="33"/>
      <c r="P64" s="33"/>
      <c r="Q64" s="33"/>
      <c r="R64" s="33"/>
      <c r="S64" s="33"/>
      <c r="T64" s="3"/>
      <c r="U64" s="3"/>
    </row>
    <row r="65" spans="1:21" ht="12.75" hidden="1">
      <c r="A65" s="57"/>
      <c r="B65" s="3"/>
      <c r="C65" s="35"/>
      <c r="D65" s="3"/>
      <c r="E65" s="33"/>
      <c r="F65" s="33"/>
      <c r="G65" s="33"/>
      <c r="H65" s="33"/>
      <c r="I65" s="34"/>
      <c r="J65" s="34"/>
      <c r="K65" s="3"/>
      <c r="L65" s="52"/>
      <c r="M65" s="33"/>
      <c r="N65" s="33"/>
      <c r="O65" s="33"/>
      <c r="P65" s="33"/>
      <c r="Q65" s="33"/>
      <c r="R65" s="33"/>
      <c r="S65" s="33"/>
      <c r="T65" s="3"/>
      <c r="U65" s="3"/>
    </row>
    <row r="66" spans="1:21" ht="12.75" hidden="1">
      <c r="A66" s="58"/>
      <c r="B66" s="3"/>
      <c r="C66" s="35"/>
      <c r="D66" s="3"/>
      <c r="E66" s="33"/>
      <c r="F66" s="33"/>
      <c r="G66" s="33"/>
      <c r="H66" s="33"/>
      <c r="I66" s="34"/>
      <c r="J66" s="34"/>
      <c r="K66" s="3"/>
      <c r="L66" s="52"/>
      <c r="M66" s="33"/>
      <c r="N66" s="33"/>
      <c r="O66" s="33"/>
      <c r="P66" s="33"/>
      <c r="Q66" s="33"/>
      <c r="R66" s="33"/>
      <c r="S66" s="33"/>
      <c r="T66" s="3"/>
      <c r="U66" s="3"/>
    </row>
    <row r="67" spans="1:21" ht="12.75" hidden="1">
      <c r="A67" s="57"/>
      <c r="B67" s="3"/>
      <c r="C67" s="35"/>
      <c r="D67" s="3"/>
      <c r="E67" s="33"/>
      <c r="F67" s="33"/>
      <c r="G67" s="33"/>
      <c r="H67" s="33"/>
      <c r="I67" s="34"/>
      <c r="J67" s="34"/>
      <c r="K67" s="3"/>
      <c r="L67" s="52"/>
      <c r="M67" s="33"/>
      <c r="N67" s="33"/>
      <c r="O67" s="33"/>
      <c r="P67" s="33"/>
      <c r="Q67" s="33"/>
      <c r="R67" s="33"/>
      <c r="S67" s="33"/>
      <c r="T67" s="3"/>
      <c r="U67" s="3"/>
    </row>
    <row r="68" spans="1:21" ht="12.75" hidden="1">
      <c r="A68" s="58"/>
      <c r="B68" s="3"/>
      <c r="C68" s="35"/>
      <c r="D68" s="3"/>
      <c r="E68" s="33"/>
      <c r="F68" s="33"/>
      <c r="G68" s="33"/>
      <c r="H68" s="33"/>
      <c r="I68" s="34"/>
      <c r="J68" s="34"/>
      <c r="K68" s="3"/>
      <c r="L68" s="52"/>
      <c r="M68" s="33"/>
      <c r="N68" s="33"/>
      <c r="O68" s="33"/>
      <c r="P68" s="33"/>
      <c r="Q68" s="33"/>
      <c r="R68" s="33"/>
      <c r="S68" s="33"/>
      <c r="T68" s="3"/>
      <c r="U68" s="3"/>
    </row>
    <row r="69" spans="1:21" ht="12.75" hidden="1">
      <c r="A69" s="57"/>
      <c r="B69" s="3"/>
      <c r="C69" s="35"/>
      <c r="D69" s="3"/>
      <c r="E69" s="33"/>
      <c r="F69" s="33"/>
      <c r="G69" s="33"/>
      <c r="H69" s="33"/>
      <c r="I69" s="34"/>
      <c r="J69" s="34"/>
      <c r="K69" s="3"/>
      <c r="L69" s="52"/>
      <c r="M69" s="33"/>
      <c r="N69" s="33"/>
      <c r="O69" s="33"/>
      <c r="P69" s="33"/>
      <c r="Q69" s="33"/>
      <c r="R69" s="33"/>
      <c r="S69" s="33"/>
      <c r="T69" s="3"/>
      <c r="U69" s="3"/>
    </row>
    <row r="70" spans="1:21" ht="12.75" hidden="1">
      <c r="A70" s="58"/>
      <c r="B70" s="3"/>
      <c r="C70" s="35"/>
      <c r="D70" s="3"/>
      <c r="E70" s="33"/>
      <c r="F70" s="33"/>
      <c r="G70" s="33"/>
      <c r="H70" s="33"/>
      <c r="I70" s="34"/>
      <c r="J70" s="34"/>
      <c r="K70" s="3"/>
      <c r="L70" s="52"/>
      <c r="M70" s="33"/>
      <c r="N70" s="33"/>
      <c r="O70" s="33"/>
      <c r="P70" s="33"/>
      <c r="Q70" s="33"/>
      <c r="R70" s="33"/>
      <c r="S70" s="33"/>
      <c r="T70" s="3"/>
      <c r="U70" s="3"/>
    </row>
    <row r="71" spans="1:21" ht="12.75" hidden="1">
      <c r="A71" s="57"/>
      <c r="B71" s="3"/>
      <c r="C71" s="35"/>
      <c r="D71" s="3"/>
      <c r="E71" s="33"/>
      <c r="F71" s="33"/>
      <c r="G71" s="33"/>
      <c r="H71" s="33"/>
      <c r="I71" s="34"/>
      <c r="J71" s="34"/>
      <c r="K71" s="3"/>
      <c r="L71" s="52"/>
      <c r="M71" s="33"/>
      <c r="N71" s="33"/>
      <c r="O71" s="33"/>
      <c r="P71" s="33"/>
      <c r="Q71" s="33"/>
      <c r="R71" s="33"/>
      <c r="S71" s="33"/>
      <c r="T71" s="3"/>
      <c r="U71" s="3"/>
    </row>
    <row r="72" spans="1:21" ht="12.75" hidden="1">
      <c r="A72" s="58"/>
      <c r="B72" s="3"/>
      <c r="C72" s="35"/>
      <c r="D72" s="3"/>
      <c r="E72" s="33"/>
      <c r="F72" s="33"/>
      <c r="G72" s="33"/>
      <c r="H72" s="33"/>
      <c r="I72" s="34"/>
      <c r="J72" s="34"/>
      <c r="K72" s="3"/>
      <c r="L72" s="52"/>
      <c r="M72" s="33"/>
      <c r="N72" s="33"/>
      <c r="O72" s="33"/>
      <c r="P72" s="33"/>
      <c r="Q72" s="33"/>
      <c r="R72" s="33"/>
      <c r="S72" s="33"/>
      <c r="T72" s="3"/>
      <c r="U72" s="3"/>
    </row>
    <row r="73" spans="1:21" ht="12.75" hidden="1">
      <c r="A73" s="57"/>
      <c r="B73" s="3"/>
      <c r="C73" s="35"/>
      <c r="D73" s="3"/>
      <c r="E73" s="33"/>
      <c r="F73" s="33"/>
      <c r="G73" s="33"/>
      <c r="H73" s="33"/>
      <c r="I73" s="34"/>
      <c r="J73" s="34"/>
      <c r="K73" s="3"/>
      <c r="L73" s="52"/>
      <c r="M73" s="33"/>
      <c r="N73" s="33"/>
      <c r="O73" s="33"/>
      <c r="P73" s="33"/>
      <c r="Q73" s="33"/>
      <c r="R73" s="33"/>
      <c r="S73" s="33"/>
      <c r="T73" s="3"/>
      <c r="U73" s="3"/>
    </row>
    <row r="74" spans="1:21" ht="12.75" hidden="1">
      <c r="A74" s="58"/>
      <c r="B74" s="3"/>
      <c r="C74" s="35"/>
      <c r="D74" s="3"/>
      <c r="E74" s="33"/>
      <c r="F74" s="33"/>
      <c r="G74" s="33"/>
      <c r="H74" s="33"/>
      <c r="I74" s="34"/>
      <c r="J74" s="34"/>
      <c r="K74" s="3"/>
      <c r="L74" s="40"/>
      <c r="M74" s="33"/>
      <c r="N74" s="33"/>
      <c r="O74" s="33"/>
      <c r="P74" s="33"/>
      <c r="Q74" s="33"/>
      <c r="R74" s="33"/>
      <c r="S74" s="33"/>
      <c r="T74" s="3"/>
      <c r="U74" s="3"/>
    </row>
    <row r="75" spans="1:21" ht="12.75" hidden="1">
      <c r="A75" s="57"/>
      <c r="B75" s="3"/>
      <c r="C75" s="35"/>
      <c r="D75" s="3"/>
      <c r="E75" s="33"/>
      <c r="F75" s="33"/>
      <c r="G75" s="33"/>
      <c r="H75" s="33"/>
      <c r="I75" s="34"/>
      <c r="J75" s="34"/>
      <c r="K75" s="3"/>
      <c r="L75" s="40"/>
      <c r="M75" s="33"/>
      <c r="N75" s="33"/>
      <c r="O75" s="33"/>
      <c r="P75" s="33"/>
      <c r="Q75" s="33"/>
      <c r="R75" s="33"/>
      <c r="S75" s="33"/>
      <c r="T75" s="3"/>
      <c r="U75" s="3"/>
    </row>
    <row r="76" spans="1:21" ht="12.75" hidden="1">
      <c r="A76" s="58"/>
      <c r="B76" s="3"/>
      <c r="C76" s="35"/>
      <c r="D76" s="3"/>
      <c r="E76" s="33"/>
      <c r="F76" s="33"/>
      <c r="G76" s="33"/>
      <c r="H76" s="33"/>
      <c r="I76" s="34"/>
      <c r="J76" s="34"/>
      <c r="K76" s="3"/>
      <c r="L76" s="40"/>
      <c r="M76" s="33"/>
      <c r="N76" s="33"/>
      <c r="O76" s="33"/>
      <c r="P76" s="33"/>
      <c r="Q76" s="33"/>
      <c r="R76" s="33"/>
      <c r="S76" s="33"/>
      <c r="T76" s="3"/>
      <c r="U76" s="3"/>
    </row>
    <row r="77" spans="1:21" ht="12.75" hidden="1">
      <c r="A77" s="57"/>
      <c r="B77" s="3"/>
      <c r="C77" s="35"/>
      <c r="D77" s="3"/>
      <c r="E77" s="33"/>
      <c r="F77" s="33"/>
      <c r="G77" s="33"/>
      <c r="H77" s="33"/>
      <c r="I77" s="34"/>
      <c r="J77" s="34"/>
      <c r="K77" s="3"/>
      <c r="L77" s="40"/>
      <c r="M77" s="33"/>
      <c r="N77" s="33"/>
      <c r="O77" s="33"/>
      <c r="P77" s="33"/>
      <c r="Q77" s="33"/>
      <c r="R77" s="33"/>
      <c r="S77" s="33"/>
      <c r="T77" s="3"/>
      <c r="U77" s="3"/>
    </row>
    <row r="78" spans="1:21" ht="12.75" hidden="1">
      <c r="A78" s="58"/>
      <c r="B78" s="3"/>
      <c r="C78" s="35"/>
      <c r="D78" s="3"/>
      <c r="E78" s="33"/>
      <c r="F78" s="33"/>
      <c r="G78" s="33"/>
      <c r="H78" s="33"/>
      <c r="I78" s="34"/>
      <c r="J78" s="34"/>
      <c r="K78" s="3"/>
      <c r="L78" s="40"/>
      <c r="M78" s="33"/>
      <c r="N78" s="33"/>
      <c r="O78" s="33"/>
      <c r="P78" s="33"/>
      <c r="Q78" s="33"/>
      <c r="R78" s="33"/>
      <c r="S78" s="33"/>
      <c r="T78" s="3"/>
      <c r="U78" s="3"/>
    </row>
    <row r="79" spans="1:21" ht="12.75" hidden="1">
      <c r="A79" s="57"/>
      <c r="B79" s="3"/>
      <c r="C79" s="35"/>
      <c r="D79" s="3"/>
      <c r="E79" s="33"/>
      <c r="F79" s="33"/>
      <c r="G79" s="33"/>
      <c r="H79" s="33"/>
      <c r="I79" s="34"/>
      <c r="J79" s="34"/>
      <c r="K79" s="3"/>
      <c r="L79" s="40"/>
      <c r="M79" s="33"/>
      <c r="N79" s="33"/>
      <c r="O79" s="33"/>
      <c r="P79" s="33"/>
      <c r="Q79" s="33"/>
      <c r="R79" s="33"/>
      <c r="S79" s="33"/>
      <c r="T79" s="3"/>
      <c r="U79" s="3"/>
    </row>
    <row r="80" spans="1:21" ht="12.75" hidden="1">
      <c r="A80" s="58"/>
      <c r="B80" s="3"/>
      <c r="C80" s="35"/>
      <c r="D80" s="3"/>
      <c r="E80" s="33"/>
      <c r="F80" s="33"/>
      <c r="G80" s="33"/>
      <c r="H80" s="33"/>
      <c r="I80" s="34"/>
      <c r="J80" s="34"/>
      <c r="K80" s="3"/>
      <c r="L80" s="40"/>
      <c r="M80" s="33"/>
      <c r="N80" s="33"/>
      <c r="O80" s="33"/>
      <c r="P80" s="33"/>
      <c r="Q80" s="33"/>
      <c r="R80" s="33"/>
      <c r="S80" s="33"/>
      <c r="T80" s="3"/>
      <c r="U80" s="3"/>
    </row>
    <row r="81" spans="1:21" ht="12.75" hidden="1">
      <c r="A81" s="57"/>
      <c r="B81" s="3"/>
      <c r="C81" s="35"/>
      <c r="D81" s="3"/>
      <c r="E81" s="33"/>
      <c r="F81" s="33"/>
      <c r="G81" s="33"/>
      <c r="H81" s="33"/>
      <c r="I81" s="34"/>
      <c r="J81" s="34"/>
      <c r="K81" s="3"/>
      <c r="L81" s="40"/>
      <c r="M81" s="33"/>
      <c r="N81" s="33"/>
      <c r="O81" s="33"/>
      <c r="P81" s="33"/>
      <c r="Q81" s="33"/>
      <c r="R81" s="33"/>
      <c r="S81" s="33"/>
      <c r="T81" s="3"/>
      <c r="U81" s="3"/>
    </row>
    <row r="82" spans="1:21" ht="12.75" hidden="1">
      <c r="A82" s="58"/>
      <c r="B82" s="3"/>
      <c r="C82" s="35"/>
      <c r="D82" s="3"/>
      <c r="E82" s="33"/>
      <c r="F82" s="33"/>
      <c r="G82" s="33"/>
      <c r="H82" s="33"/>
      <c r="I82" s="34"/>
      <c r="J82" s="34"/>
      <c r="K82" s="3"/>
      <c r="L82" s="40"/>
      <c r="M82" s="33"/>
      <c r="N82" s="33"/>
      <c r="O82" s="33"/>
      <c r="P82" s="33"/>
      <c r="Q82" s="33"/>
      <c r="R82" s="33"/>
      <c r="S82" s="33"/>
      <c r="T82" s="3"/>
      <c r="U82" s="3"/>
    </row>
    <row r="83" spans="1:21" ht="12.75" hidden="1">
      <c r="A83" s="57"/>
      <c r="B83" s="3"/>
      <c r="C83" s="35"/>
      <c r="D83" s="3"/>
      <c r="E83" s="33"/>
      <c r="F83" s="33"/>
      <c r="G83" s="33"/>
      <c r="H83" s="33"/>
      <c r="I83" s="34"/>
      <c r="J83" s="34"/>
      <c r="K83" s="3"/>
      <c r="L83" s="52"/>
      <c r="M83" s="33"/>
      <c r="N83" s="33"/>
      <c r="O83" s="33"/>
      <c r="P83" s="33"/>
      <c r="Q83" s="33"/>
      <c r="R83" s="33"/>
      <c r="S83" s="33"/>
      <c r="T83" s="3"/>
      <c r="U83" s="3"/>
    </row>
    <row r="84" spans="1:21" ht="12.75" hidden="1">
      <c r="A84" s="58"/>
      <c r="B84" s="3"/>
      <c r="C84" s="35"/>
      <c r="D84" s="3"/>
      <c r="E84" s="33"/>
      <c r="F84" s="33"/>
      <c r="G84" s="33"/>
      <c r="H84" s="33"/>
      <c r="I84" s="34"/>
      <c r="J84" s="34"/>
      <c r="K84" s="3"/>
      <c r="L84" s="52"/>
      <c r="M84" s="33"/>
      <c r="N84" s="33"/>
      <c r="O84" s="33"/>
      <c r="P84" s="33"/>
      <c r="Q84" s="33"/>
      <c r="R84" s="33"/>
      <c r="S84" s="33"/>
      <c r="T84" s="3"/>
      <c r="U84" s="3"/>
    </row>
    <row r="85" spans="1:21" ht="12.75" hidden="1">
      <c r="A85" s="57"/>
      <c r="B85" s="3"/>
      <c r="C85" s="35"/>
      <c r="D85" s="3"/>
      <c r="E85" s="33"/>
      <c r="F85" s="33"/>
      <c r="G85" s="33"/>
      <c r="H85" s="33"/>
      <c r="I85" s="34"/>
      <c r="J85" s="34"/>
      <c r="K85" s="3"/>
      <c r="L85" s="52"/>
      <c r="M85" s="33"/>
      <c r="N85" s="33"/>
      <c r="O85" s="33"/>
      <c r="P85" s="33"/>
      <c r="Q85" s="33"/>
      <c r="R85" s="33"/>
      <c r="S85" s="33"/>
      <c r="T85" s="3"/>
      <c r="U85" s="3"/>
    </row>
    <row r="86" spans="1:21" ht="12.75" hidden="1">
      <c r="A86" s="58"/>
      <c r="B86" s="3"/>
      <c r="C86" s="35"/>
      <c r="D86" s="3"/>
      <c r="E86" s="33"/>
      <c r="F86" s="33"/>
      <c r="G86" s="33"/>
      <c r="H86" s="33"/>
      <c r="I86" s="34"/>
      <c r="J86" s="34"/>
      <c r="K86" s="3"/>
      <c r="L86" s="52"/>
      <c r="M86" s="33"/>
      <c r="N86" s="33"/>
      <c r="O86" s="33"/>
      <c r="P86" s="33"/>
      <c r="Q86" s="33"/>
      <c r="R86" s="33"/>
      <c r="S86" s="33"/>
      <c r="T86" s="3"/>
      <c r="U86" s="3"/>
    </row>
    <row r="87" spans="1:21" ht="12.75" hidden="1">
      <c r="A87" s="57"/>
      <c r="B87" s="3"/>
      <c r="C87" s="35"/>
      <c r="D87" s="3"/>
      <c r="E87" s="33"/>
      <c r="F87" s="33"/>
      <c r="G87" s="33"/>
      <c r="H87" s="33"/>
      <c r="I87" s="34"/>
      <c r="J87" s="34"/>
      <c r="K87" s="3"/>
      <c r="L87" s="52"/>
      <c r="M87" s="33"/>
      <c r="N87" s="33"/>
      <c r="O87" s="33"/>
      <c r="P87" s="33"/>
      <c r="Q87" s="33"/>
      <c r="R87" s="33"/>
      <c r="S87" s="33"/>
      <c r="T87" s="3"/>
      <c r="U87" s="3"/>
    </row>
    <row r="88" spans="1:21" ht="12.75" hidden="1">
      <c r="A88" s="58"/>
      <c r="B88" s="3"/>
      <c r="C88" s="35"/>
      <c r="D88" s="3"/>
      <c r="E88" s="33"/>
      <c r="F88" s="33"/>
      <c r="G88" s="33"/>
      <c r="H88" s="33"/>
      <c r="I88" s="34"/>
      <c r="J88" s="34"/>
      <c r="K88" s="3"/>
      <c r="L88" s="52"/>
      <c r="M88" s="33"/>
      <c r="N88" s="33"/>
      <c r="O88" s="33"/>
      <c r="P88" s="33"/>
      <c r="Q88" s="33"/>
      <c r="R88" s="33"/>
      <c r="S88" s="33"/>
      <c r="T88" s="3"/>
      <c r="U88" s="3"/>
    </row>
    <row r="89" spans="1:21" ht="12.75" hidden="1">
      <c r="A89" s="57"/>
      <c r="B89" s="3"/>
      <c r="C89" s="35"/>
      <c r="D89" s="3"/>
      <c r="E89" s="33"/>
      <c r="F89" s="33"/>
      <c r="G89" s="33"/>
      <c r="H89" s="33"/>
      <c r="I89" s="34"/>
      <c r="J89" s="34"/>
      <c r="K89" s="3"/>
      <c r="L89" s="52"/>
      <c r="M89" s="33"/>
      <c r="N89" s="33"/>
      <c r="O89" s="33"/>
      <c r="P89" s="33"/>
      <c r="Q89" s="33"/>
      <c r="R89" s="33"/>
      <c r="S89" s="33"/>
      <c r="T89" s="3"/>
      <c r="U89" s="3"/>
    </row>
    <row r="90" spans="1:21" ht="12.75" hidden="1">
      <c r="A90" s="58"/>
      <c r="B90" s="3"/>
      <c r="C90" s="35"/>
      <c r="D90" s="3"/>
      <c r="E90" s="33"/>
      <c r="F90" s="33"/>
      <c r="G90" s="33"/>
      <c r="H90" s="33"/>
      <c r="I90" s="34"/>
      <c r="J90" s="34"/>
      <c r="K90" s="3"/>
      <c r="L90" s="52"/>
      <c r="M90" s="33"/>
      <c r="N90" s="33"/>
      <c r="O90" s="33"/>
      <c r="P90" s="33"/>
      <c r="Q90" s="33"/>
      <c r="R90" s="33"/>
      <c r="S90" s="33"/>
      <c r="T90" s="3"/>
      <c r="U90" s="3"/>
    </row>
    <row r="91" spans="1:21" ht="12.75" hidden="1">
      <c r="A91" s="57"/>
      <c r="B91" s="3"/>
      <c r="C91" s="35"/>
      <c r="D91" s="3"/>
      <c r="E91" s="33"/>
      <c r="F91" s="33"/>
      <c r="G91" s="33"/>
      <c r="H91" s="33"/>
      <c r="I91" s="34"/>
      <c r="J91" s="34"/>
      <c r="K91" s="3"/>
      <c r="L91" s="52"/>
      <c r="M91" s="33"/>
      <c r="N91" s="33"/>
      <c r="O91" s="33"/>
      <c r="P91" s="33"/>
      <c r="Q91" s="33"/>
      <c r="R91" s="33"/>
      <c r="S91" s="33"/>
      <c r="T91" s="3"/>
      <c r="U91" s="3"/>
    </row>
    <row r="92" spans="1:21" ht="12.75" hidden="1">
      <c r="A92" s="58"/>
      <c r="B92" s="3"/>
      <c r="C92" s="35"/>
      <c r="D92" s="3"/>
      <c r="E92" s="33"/>
      <c r="F92" s="33"/>
      <c r="G92" s="33"/>
      <c r="H92" s="33"/>
      <c r="I92" s="34"/>
      <c r="J92" s="34"/>
      <c r="K92" s="3"/>
      <c r="L92" s="52"/>
      <c r="M92" s="33"/>
      <c r="N92" s="33"/>
      <c r="O92" s="33"/>
      <c r="P92" s="33"/>
      <c r="Q92" s="33"/>
      <c r="R92" s="33"/>
      <c r="S92" s="33"/>
      <c r="T92" s="3"/>
      <c r="U92" s="3"/>
    </row>
    <row r="93" spans="1:21" ht="12.75" hidden="1">
      <c r="A93" s="57"/>
      <c r="B93" s="3"/>
      <c r="C93" s="35"/>
      <c r="D93" s="3"/>
      <c r="E93" s="33"/>
      <c r="F93" s="33"/>
      <c r="G93" s="33"/>
      <c r="H93" s="33"/>
      <c r="I93" s="34"/>
      <c r="J93" s="34"/>
      <c r="K93" s="3"/>
      <c r="L93" s="52"/>
      <c r="M93" s="33"/>
      <c r="N93" s="33"/>
      <c r="O93" s="33"/>
      <c r="P93" s="33"/>
      <c r="Q93" s="33"/>
      <c r="R93" s="33"/>
      <c r="S93" s="33"/>
      <c r="T93" s="3"/>
      <c r="U93" s="3"/>
    </row>
    <row r="94" spans="1:21" ht="12.75" hidden="1">
      <c r="A94" s="58"/>
      <c r="B94" s="3"/>
      <c r="C94" s="35"/>
      <c r="D94" s="3"/>
      <c r="E94" s="33"/>
      <c r="F94" s="33"/>
      <c r="G94" s="33"/>
      <c r="H94" s="33"/>
      <c r="I94" s="34"/>
      <c r="J94" s="34"/>
      <c r="K94" s="3"/>
      <c r="L94" s="52"/>
      <c r="M94" s="33"/>
      <c r="N94" s="33"/>
      <c r="O94" s="33"/>
      <c r="P94" s="33"/>
      <c r="Q94" s="33"/>
      <c r="R94" s="33"/>
      <c r="S94" s="33"/>
      <c r="T94" s="3"/>
      <c r="U94" s="3"/>
    </row>
    <row r="95" spans="1:21" ht="12.75" hidden="1">
      <c r="A95" s="57"/>
      <c r="B95" s="3"/>
      <c r="C95" s="35"/>
      <c r="D95" s="3"/>
      <c r="E95" s="33"/>
      <c r="F95" s="33"/>
      <c r="G95" s="33"/>
      <c r="H95" s="33"/>
      <c r="I95" s="34"/>
      <c r="J95" s="34"/>
      <c r="K95" s="3"/>
      <c r="L95" s="52"/>
      <c r="M95" s="33"/>
      <c r="N95" s="33"/>
      <c r="O95" s="33"/>
      <c r="P95" s="33"/>
      <c r="Q95" s="33"/>
      <c r="R95" s="33"/>
      <c r="S95" s="33"/>
      <c r="T95" s="3"/>
      <c r="U95" s="3"/>
    </row>
    <row r="96" spans="1:21" ht="12.75" hidden="1">
      <c r="A96" s="58"/>
      <c r="B96" s="3"/>
      <c r="C96" s="35"/>
      <c r="D96" s="3"/>
      <c r="E96" s="33"/>
      <c r="F96" s="33"/>
      <c r="G96" s="33"/>
      <c r="H96" s="33"/>
      <c r="I96" s="34"/>
      <c r="J96" s="34"/>
      <c r="K96" s="3"/>
      <c r="L96" s="52"/>
      <c r="M96" s="33"/>
      <c r="N96" s="33"/>
      <c r="O96" s="33"/>
      <c r="P96" s="33"/>
      <c r="Q96" s="33"/>
      <c r="R96" s="33"/>
      <c r="S96" s="33"/>
      <c r="T96" s="3"/>
      <c r="U96" s="3"/>
    </row>
    <row r="97" spans="1:21" ht="12.75" hidden="1">
      <c r="A97" s="57"/>
      <c r="B97" s="3"/>
      <c r="C97" s="35"/>
      <c r="D97" s="3"/>
      <c r="E97" s="33"/>
      <c r="F97" s="33"/>
      <c r="G97" s="33"/>
      <c r="H97" s="33"/>
      <c r="I97" s="34"/>
      <c r="J97" s="34"/>
      <c r="K97" s="3"/>
      <c r="L97" s="52"/>
      <c r="M97" s="33"/>
      <c r="N97" s="33"/>
      <c r="O97" s="33"/>
      <c r="P97" s="33"/>
      <c r="Q97" s="33"/>
      <c r="R97" s="33"/>
      <c r="S97" s="33"/>
      <c r="T97" s="3"/>
      <c r="U97" s="3"/>
    </row>
    <row r="98" spans="1:21" ht="12.75" hidden="1">
      <c r="A98" s="58"/>
      <c r="B98" s="3"/>
      <c r="C98" s="35"/>
      <c r="D98" s="3"/>
      <c r="E98" s="33"/>
      <c r="F98" s="33"/>
      <c r="G98" s="33"/>
      <c r="H98" s="33"/>
      <c r="I98" s="34"/>
      <c r="J98" s="34"/>
      <c r="K98" s="3"/>
      <c r="L98" s="52"/>
      <c r="M98" s="33"/>
      <c r="N98" s="33"/>
      <c r="O98" s="33"/>
      <c r="P98" s="33"/>
      <c r="Q98" s="33"/>
      <c r="R98" s="33"/>
      <c r="S98" s="33"/>
      <c r="T98" s="3"/>
      <c r="U98" s="3"/>
    </row>
    <row r="99" spans="1:21" ht="12.75" hidden="1">
      <c r="A99" s="57"/>
      <c r="B99" s="3"/>
      <c r="C99" s="35"/>
      <c r="D99" s="3"/>
      <c r="E99" s="33"/>
      <c r="F99" s="33"/>
      <c r="G99" s="33"/>
      <c r="H99" s="33"/>
      <c r="I99" s="34"/>
      <c r="J99" s="34"/>
      <c r="K99" s="3"/>
      <c r="L99" s="52"/>
      <c r="M99" s="33"/>
      <c r="N99" s="33"/>
      <c r="O99" s="33"/>
      <c r="P99" s="33"/>
      <c r="Q99" s="33"/>
      <c r="R99" s="33"/>
      <c r="S99" s="33"/>
      <c r="T99" s="3"/>
      <c r="U99" s="3"/>
    </row>
    <row r="100" spans="1:21" ht="12.75" hidden="1">
      <c r="A100" s="58"/>
      <c r="B100" s="3"/>
      <c r="C100" s="35"/>
      <c r="D100" s="3"/>
      <c r="E100" s="33"/>
      <c r="F100" s="33"/>
      <c r="G100" s="33"/>
      <c r="H100" s="33"/>
      <c r="I100" s="34"/>
      <c r="J100" s="34"/>
      <c r="K100" s="3"/>
      <c r="L100" s="52"/>
      <c r="M100" s="33"/>
      <c r="N100" s="33"/>
      <c r="O100" s="33"/>
      <c r="P100" s="33"/>
      <c r="Q100" s="33"/>
      <c r="R100" s="33"/>
      <c r="S100" s="33"/>
      <c r="T100" s="3"/>
      <c r="U100" s="3"/>
    </row>
    <row r="101" spans="1:21" ht="12.75" hidden="1">
      <c r="A101" s="57"/>
      <c r="B101" s="3"/>
      <c r="C101" s="35"/>
      <c r="D101" s="3"/>
      <c r="E101" s="33"/>
      <c r="F101" s="33"/>
      <c r="G101" s="33"/>
      <c r="H101" s="33"/>
      <c r="I101" s="34"/>
      <c r="J101" s="34"/>
      <c r="K101" s="3"/>
      <c r="L101" s="52"/>
      <c r="M101" s="33"/>
      <c r="N101" s="33"/>
      <c r="O101" s="33"/>
      <c r="P101" s="33"/>
      <c r="Q101" s="33"/>
      <c r="R101" s="33"/>
      <c r="S101" s="33"/>
      <c r="T101" s="3"/>
      <c r="U101" s="3"/>
    </row>
    <row r="102" spans="1:21" ht="12.75" hidden="1">
      <c r="A102" s="58"/>
      <c r="B102" s="3"/>
      <c r="C102" s="35"/>
      <c r="D102" s="3"/>
      <c r="E102" s="33"/>
      <c r="F102" s="33"/>
      <c r="G102" s="33"/>
      <c r="H102" s="33"/>
      <c r="I102" s="34"/>
      <c r="J102" s="34"/>
      <c r="K102" s="3"/>
      <c r="L102" s="52"/>
      <c r="M102" s="33"/>
      <c r="N102" s="33"/>
      <c r="O102" s="33"/>
      <c r="P102" s="33"/>
      <c r="Q102" s="33"/>
      <c r="R102" s="33"/>
      <c r="S102" s="33"/>
      <c r="T102" s="3"/>
      <c r="U102" s="3"/>
    </row>
    <row r="103" spans="1:21" ht="12.75" hidden="1">
      <c r="A103" s="57"/>
      <c r="B103" s="3"/>
      <c r="C103" s="35"/>
      <c r="D103" s="3"/>
      <c r="E103" s="33"/>
      <c r="F103" s="33"/>
      <c r="G103" s="33"/>
      <c r="H103" s="33"/>
      <c r="I103" s="34"/>
      <c r="J103" s="34"/>
      <c r="K103" s="3"/>
      <c r="L103" s="52"/>
      <c r="M103" s="33"/>
      <c r="N103" s="33"/>
      <c r="O103" s="33"/>
      <c r="P103" s="33"/>
      <c r="Q103" s="33"/>
      <c r="R103" s="33"/>
      <c r="S103" s="33"/>
      <c r="T103" s="3"/>
      <c r="U103" s="3"/>
    </row>
    <row r="104" spans="1:21" ht="12.75" hidden="1">
      <c r="A104" s="58"/>
      <c r="B104" s="3"/>
      <c r="C104" s="35"/>
      <c r="D104" s="3"/>
      <c r="E104" s="33"/>
      <c r="F104" s="33"/>
      <c r="G104" s="33"/>
      <c r="H104" s="33"/>
      <c r="I104" s="34"/>
      <c r="J104" s="34"/>
      <c r="K104" s="3"/>
      <c r="L104" s="52"/>
      <c r="M104" s="33"/>
      <c r="N104" s="33"/>
      <c r="O104" s="33"/>
      <c r="P104" s="33"/>
      <c r="Q104" s="33"/>
      <c r="R104" s="33"/>
      <c r="S104" s="33"/>
      <c r="T104" s="3"/>
      <c r="U104" s="3"/>
    </row>
    <row r="105" spans="1:21" ht="12.75" hidden="1">
      <c r="A105" s="57"/>
      <c r="B105" s="3"/>
      <c r="C105" s="35"/>
      <c r="D105" s="3"/>
      <c r="E105" s="33"/>
      <c r="F105" s="33"/>
      <c r="G105" s="33"/>
      <c r="H105" s="33"/>
      <c r="I105" s="34"/>
      <c r="J105" s="34"/>
      <c r="K105" s="3"/>
      <c r="L105" s="52"/>
      <c r="M105" s="33"/>
      <c r="N105" s="33"/>
      <c r="O105" s="33"/>
      <c r="P105" s="33"/>
      <c r="Q105" s="33"/>
      <c r="R105" s="33"/>
      <c r="S105" s="33"/>
      <c r="T105" s="3"/>
      <c r="U105" s="3"/>
    </row>
    <row r="106" spans="1:21" ht="12.75" hidden="1">
      <c r="A106" s="58"/>
      <c r="B106" s="3"/>
      <c r="C106" s="35"/>
      <c r="D106" s="3"/>
      <c r="E106" s="33"/>
      <c r="F106" s="33"/>
      <c r="G106" s="33"/>
      <c r="H106" s="33"/>
      <c r="I106" s="34"/>
      <c r="J106" s="34"/>
      <c r="K106" s="3"/>
      <c r="L106" s="52"/>
      <c r="M106" s="33"/>
      <c r="N106" s="33"/>
      <c r="O106" s="33"/>
      <c r="P106" s="33"/>
      <c r="Q106" s="33"/>
      <c r="R106" s="33"/>
      <c r="S106" s="33"/>
      <c r="T106" s="3"/>
      <c r="U106" s="3"/>
    </row>
    <row r="107" spans="1:21" ht="12.75" hidden="1">
      <c r="A107" s="57"/>
      <c r="B107" s="3"/>
      <c r="C107" s="35"/>
      <c r="D107" s="3"/>
      <c r="E107" s="33"/>
      <c r="F107" s="33"/>
      <c r="G107" s="33"/>
      <c r="H107" s="33"/>
      <c r="I107" s="34"/>
      <c r="J107" s="34"/>
      <c r="K107" s="3"/>
      <c r="L107" s="52"/>
      <c r="M107" s="33"/>
      <c r="N107" s="33"/>
      <c r="O107" s="33"/>
      <c r="P107" s="33"/>
      <c r="Q107" s="33"/>
      <c r="R107" s="33"/>
      <c r="S107" s="33"/>
      <c r="T107" s="3"/>
      <c r="U107" s="3"/>
    </row>
    <row r="108" spans="1:21" ht="12.75" hidden="1">
      <c r="A108" s="58"/>
      <c r="B108" s="3"/>
      <c r="C108" s="35"/>
      <c r="D108" s="3"/>
      <c r="E108" s="33"/>
      <c r="F108" s="33"/>
      <c r="G108" s="33"/>
      <c r="H108" s="33"/>
      <c r="I108" s="34"/>
      <c r="J108" s="34"/>
      <c r="K108" s="3"/>
      <c r="L108" s="52"/>
      <c r="M108" s="33"/>
      <c r="N108" s="33"/>
      <c r="O108" s="33"/>
      <c r="P108" s="33"/>
      <c r="Q108" s="33"/>
      <c r="R108" s="33"/>
      <c r="S108" s="33"/>
      <c r="T108" s="3"/>
      <c r="U108" s="3"/>
    </row>
    <row r="109" spans="1:21" ht="12.75" hidden="1">
      <c r="A109" s="57"/>
      <c r="B109" s="3"/>
      <c r="C109" s="35"/>
      <c r="D109" s="3"/>
      <c r="E109" s="33"/>
      <c r="F109" s="33"/>
      <c r="G109" s="33"/>
      <c r="H109" s="33"/>
      <c r="I109" s="34"/>
      <c r="J109" s="34"/>
      <c r="K109" s="3"/>
      <c r="L109" s="52"/>
      <c r="M109" s="33"/>
      <c r="N109" s="33"/>
      <c r="O109" s="33"/>
      <c r="P109" s="33"/>
      <c r="Q109" s="33"/>
      <c r="R109" s="33"/>
      <c r="S109" s="33"/>
      <c r="T109" s="3"/>
      <c r="U109" s="3"/>
    </row>
    <row r="110" spans="1:21" ht="12.75" hidden="1">
      <c r="A110" s="58"/>
      <c r="B110" s="3"/>
      <c r="C110" s="35"/>
      <c r="D110" s="3"/>
      <c r="E110" s="33"/>
      <c r="F110" s="33"/>
      <c r="G110" s="33"/>
      <c r="H110" s="33"/>
      <c r="I110" s="34"/>
      <c r="J110" s="34"/>
      <c r="K110" s="3"/>
      <c r="L110" s="52"/>
      <c r="M110" s="33"/>
      <c r="N110" s="33"/>
      <c r="O110" s="33"/>
      <c r="P110" s="33"/>
      <c r="Q110" s="33"/>
      <c r="R110" s="33"/>
      <c r="S110" s="33"/>
      <c r="T110" s="3"/>
      <c r="U110" s="3"/>
    </row>
    <row r="111" spans="1:21" ht="12.75" hidden="1">
      <c r="A111" s="57"/>
      <c r="B111" s="3"/>
      <c r="C111" s="35"/>
      <c r="D111" s="3"/>
      <c r="E111" s="33"/>
      <c r="F111" s="33"/>
      <c r="G111" s="33"/>
      <c r="H111" s="33"/>
      <c r="I111" s="34"/>
      <c r="J111" s="34"/>
      <c r="K111" s="3"/>
      <c r="L111" s="52"/>
      <c r="M111" s="33"/>
      <c r="N111" s="33"/>
      <c r="O111" s="33"/>
      <c r="P111" s="33"/>
      <c r="Q111" s="33"/>
      <c r="R111" s="33"/>
      <c r="S111" s="33"/>
      <c r="T111" s="3"/>
      <c r="U111" s="3"/>
    </row>
    <row r="112" spans="1:21" ht="12.75" hidden="1">
      <c r="A112" s="58"/>
      <c r="B112" s="3"/>
      <c r="C112" s="35"/>
      <c r="D112" s="3"/>
      <c r="E112" s="33"/>
      <c r="F112" s="33"/>
      <c r="G112" s="33"/>
      <c r="H112" s="33"/>
      <c r="I112" s="34"/>
      <c r="J112" s="34"/>
      <c r="K112" s="3"/>
      <c r="L112" s="52"/>
      <c r="M112" s="33"/>
      <c r="N112" s="33"/>
      <c r="O112" s="33"/>
      <c r="P112" s="33"/>
      <c r="Q112" s="33"/>
      <c r="R112" s="33"/>
      <c r="S112" s="33"/>
      <c r="T112" s="3"/>
      <c r="U112" s="3"/>
    </row>
    <row r="113" spans="1:21" ht="12.75" hidden="1">
      <c r="A113" s="57"/>
      <c r="B113" s="3"/>
      <c r="C113" s="35"/>
      <c r="D113" s="3"/>
      <c r="E113" s="33"/>
      <c r="F113" s="33"/>
      <c r="G113" s="33"/>
      <c r="H113" s="33"/>
      <c r="I113" s="34"/>
      <c r="J113" s="34"/>
      <c r="K113" s="3"/>
      <c r="L113" s="52"/>
      <c r="M113" s="33"/>
      <c r="N113" s="33"/>
      <c r="O113" s="33"/>
      <c r="P113" s="33"/>
      <c r="Q113" s="33"/>
      <c r="R113" s="33"/>
      <c r="S113" s="33"/>
      <c r="T113" s="3"/>
      <c r="U113" s="3"/>
    </row>
    <row r="114" spans="1:21" ht="12.75" hidden="1">
      <c r="A114" s="58"/>
      <c r="B114" s="3"/>
      <c r="C114" s="35"/>
      <c r="D114" s="3"/>
      <c r="E114" s="33"/>
      <c r="F114" s="33"/>
      <c r="G114" s="33"/>
      <c r="H114" s="33"/>
      <c r="I114" s="34"/>
      <c r="J114" s="34"/>
      <c r="K114" s="3"/>
      <c r="L114" s="52"/>
      <c r="M114" s="33"/>
      <c r="N114" s="33"/>
      <c r="O114" s="33"/>
      <c r="P114" s="33"/>
      <c r="Q114" s="33"/>
      <c r="R114" s="33"/>
      <c r="S114" s="33"/>
      <c r="T114" s="3"/>
      <c r="U114" s="3"/>
    </row>
    <row r="115" spans="1:21" ht="12.75" hidden="1">
      <c r="A115" s="57"/>
      <c r="B115" s="3"/>
      <c r="C115" s="35"/>
      <c r="D115" s="3"/>
      <c r="E115" s="33"/>
      <c r="F115" s="33"/>
      <c r="G115" s="33"/>
      <c r="H115" s="33"/>
      <c r="I115" s="34"/>
      <c r="J115" s="34"/>
      <c r="K115" s="3"/>
      <c r="L115" s="52"/>
      <c r="M115" s="33"/>
      <c r="N115" s="33"/>
      <c r="O115" s="33"/>
      <c r="P115" s="33"/>
      <c r="Q115" s="33"/>
      <c r="R115" s="33"/>
      <c r="S115" s="33"/>
      <c r="T115" s="3"/>
      <c r="U115" s="3"/>
    </row>
    <row r="116" spans="1:21" ht="12.75" hidden="1">
      <c r="A116" s="58"/>
      <c r="B116" s="3"/>
      <c r="C116" s="35"/>
      <c r="D116" s="3"/>
      <c r="E116" s="33"/>
      <c r="F116" s="33"/>
      <c r="G116" s="33"/>
      <c r="H116" s="33"/>
      <c r="I116" s="34"/>
      <c r="J116" s="34"/>
      <c r="K116" s="3"/>
      <c r="L116" s="52"/>
      <c r="M116" s="33"/>
      <c r="N116" s="33"/>
      <c r="O116" s="33"/>
      <c r="P116" s="33"/>
      <c r="Q116" s="33"/>
      <c r="R116" s="33"/>
      <c r="S116" s="33"/>
      <c r="T116" s="3"/>
      <c r="U116" s="3"/>
    </row>
    <row r="117" spans="1:21" ht="12.75" hidden="1">
      <c r="A117" s="57"/>
      <c r="B117" s="3"/>
      <c r="C117" s="35"/>
      <c r="D117" s="3"/>
      <c r="E117" s="33"/>
      <c r="F117" s="33"/>
      <c r="G117" s="33"/>
      <c r="H117" s="33"/>
      <c r="I117" s="34"/>
      <c r="J117" s="34"/>
      <c r="K117" s="3"/>
      <c r="L117" s="52"/>
      <c r="M117" s="33"/>
      <c r="N117" s="33"/>
      <c r="O117" s="33"/>
      <c r="P117" s="33"/>
      <c r="Q117" s="33"/>
      <c r="R117" s="33"/>
      <c r="S117" s="33"/>
      <c r="T117" s="3"/>
      <c r="U117" s="3"/>
    </row>
    <row r="118" spans="1:21" ht="12.75" hidden="1">
      <c r="A118" s="58"/>
      <c r="B118" s="3"/>
      <c r="C118" s="35"/>
      <c r="D118" s="3"/>
      <c r="E118" s="33"/>
      <c r="F118" s="33"/>
      <c r="G118" s="33"/>
      <c r="H118" s="33"/>
      <c r="I118" s="34"/>
      <c r="J118" s="34"/>
      <c r="K118" s="3"/>
      <c r="L118" s="52"/>
      <c r="M118" s="33"/>
      <c r="N118" s="33"/>
      <c r="O118" s="33"/>
      <c r="P118" s="33"/>
      <c r="Q118" s="33"/>
      <c r="R118" s="33"/>
      <c r="S118" s="33"/>
      <c r="T118" s="3"/>
      <c r="U118" s="3"/>
    </row>
    <row r="119" spans="1:21" ht="12.75" hidden="1">
      <c r="A119" s="57"/>
      <c r="B119" s="3"/>
      <c r="C119" s="35"/>
      <c r="D119" s="3"/>
      <c r="E119" s="33"/>
      <c r="F119" s="33"/>
      <c r="G119" s="33"/>
      <c r="H119" s="33"/>
      <c r="I119" s="34"/>
      <c r="J119" s="34"/>
      <c r="K119" s="3"/>
      <c r="L119" s="52"/>
      <c r="M119" s="33"/>
      <c r="N119" s="33"/>
      <c r="O119" s="33"/>
      <c r="P119" s="33"/>
      <c r="Q119" s="33"/>
      <c r="R119" s="33"/>
      <c r="S119" s="33"/>
      <c r="T119" s="3"/>
      <c r="U119" s="3"/>
    </row>
    <row r="120" spans="1:21" ht="12.75" hidden="1">
      <c r="A120" s="58"/>
      <c r="B120" s="3"/>
      <c r="C120" s="35"/>
      <c r="D120" s="3"/>
      <c r="E120" s="33"/>
      <c r="F120" s="33"/>
      <c r="G120" s="33"/>
      <c r="H120" s="33"/>
      <c r="I120" s="34"/>
      <c r="J120" s="34"/>
      <c r="K120" s="3"/>
      <c r="L120" s="52"/>
      <c r="M120" s="33"/>
      <c r="N120" s="33"/>
      <c r="O120" s="33"/>
      <c r="P120" s="33"/>
      <c r="Q120" s="33"/>
      <c r="R120" s="33"/>
      <c r="S120" s="33"/>
      <c r="T120" s="3"/>
      <c r="U120" s="3"/>
    </row>
    <row r="121" spans="1:21" ht="12.75" hidden="1">
      <c r="A121" s="57"/>
      <c r="B121" s="3"/>
      <c r="C121" s="35"/>
      <c r="D121" s="3"/>
      <c r="E121" s="33"/>
      <c r="F121" s="33"/>
      <c r="G121" s="33"/>
      <c r="H121" s="33"/>
      <c r="I121" s="34"/>
      <c r="J121" s="34"/>
      <c r="K121" s="3"/>
      <c r="L121" s="52"/>
      <c r="M121" s="33"/>
      <c r="N121" s="33"/>
      <c r="O121" s="33"/>
      <c r="P121" s="33"/>
      <c r="Q121" s="33"/>
      <c r="R121" s="33"/>
      <c r="S121" s="33"/>
      <c r="T121" s="3"/>
      <c r="U121" s="3"/>
    </row>
    <row r="122" spans="1:21" ht="12.75" hidden="1">
      <c r="A122" s="58"/>
      <c r="B122" s="3"/>
      <c r="C122" s="35"/>
      <c r="D122" s="3"/>
      <c r="E122" s="33"/>
      <c r="F122" s="33"/>
      <c r="G122" s="33"/>
      <c r="H122" s="33"/>
      <c r="I122" s="34"/>
      <c r="J122" s="34"/>
      <c r="K122" s="3"/>
      <c r="L122" s="52"/>
      <c r="M122" s="33"/>
      <c r="N122" s="33"/>
      <c r="O122" s="33"/>
      <c r="P122" s="33"/>
      <c r="Q122" s="33"/>
      <c r="R122" s="33"/>
      <c r="S122" s="33"/>
      <c r="T122" s="3"/>
      <c r="U122" s="3"/>
    </row>
    <row r="123" spans="1:21" ht="12.75" hidden="1">
      <c r="A123" s="57"/>
      <c r="B123" s="3"/>
      <c r="C123" s="35"/>
      <c r="D123" s="3"/>
      <c r="E123" s="33"/>
      <c r="F123" s="33"/>
      <c r="G123" s="33"/>
      <c r="H123" s="33"/>
      <c r="I123" s="34"/>
      <c r="J123" s="34"/>
      <c r="K123" s="3"/>
      <c r="L123" s="52"/>
      <c r="M123" s="33"/>
      <c r="N123" s="33"/>
      <c r="O123" s="33"/>
      <c r="P123" s="33"/>
      <c r="Q123" s="33"/>
      <c r="R123" s="33"/>
      <c r="S123" s="33"/>
      <c r="T123" s="3"/>
      <c r="U123" s="3"/>
    </row>
    <row r="124" spans="1:21" ht="12.75" hidden="1">
      <c r="A124" s="58"/>
      <c r="B124" s="3"/>
      <c r="C124" s="35"/>
      <c r="D124" s="3"/>
      <c r="E124" s="33"/>
      <c r="F124" s="33"/>
      <c r="G124" s="33"/>
      <c r="H124" s="33"/>
      <c r="I124" s="34"/>
      <c r="J124" s="34"/>
      <c r="K124" s="3"/>
      <c r="L124" s="52"/>
      <c r="M124" s="33"/>
      <c r="N124" s="33"/>
      <c r="O124" s="33"/>
      <c r="P124" s="33"/>
      <c r="Q124" s="33"/>
      <c r="R124" s="33"/>
      <c r="S124" s="33"/>
      <c r="T124" s="3"/>
      <c r="U124" s="3"/>
    </row>
    <row r="125" spans="1:21" ht="12.75" hidden="1">
      <c r="A125" s="57"/>
      <c r="B125" s="3"/>
      <c r="C125" s="35"/>
      <c r="D125" s="3"/>
      <c r="E125" s="33"/>
      <c r="F125" s="33"/>
      <c r="G125" s="33"/>
      <c r="H125" s="33"/>
      <c r="I125" s="34"/>
      <c r="J125" s="34"/>
      <c r="K125" s="3"/>
      <c r="L125" s="52"/>
      <c r="M125" s="33"/>
      <c r="N125" s="33"/>
      <c r="O125" s="33"/>
      <c r="P125" s="33"/>
      <c r="Q125" s="33"/>
      <c r="R125" s="33"/>
      <c r="S125" s="33"/>
      <c r="T125" s="3"/>
      <c r="U125" s="3"/>
    </row>
    <row r="126" spans="1:21" ht="12.75" hidden="1">
      <c r="A126" s="58"/>
      <c r="B126" s="3"/>
      <c r="C126" s="35"/>
      <c r="D126" s="3"/>
      <c r="E126" s="33"/>
      <c r="F126" s="33"/>
      <c r="G126" s="33"/>
      <c r="H126" s="33"/>
      <c r="I126" s="34"/>
      <c r="J126" s="34"/>
      <c r="K126" s="3"/>
      <c r="L126" s="52"/>
      <c r="M126" s="33"/>
      <c r="N126" s="33"/>
      <c r="O126" s="33"/>
      <c r="P126" s="33"/>
      <c r="Q126" s="33"/>
      <c r="R126" s="33"/>
      <c r="S126" s="33"/>
      <c r="T126" s="3"/>
      <c r="U126" s="3"/>
    </row>
    <row r="127" spans="1:21" ht="12.75" hidden="1">
      <c r="A127" s="57"/>
      <c r="B127" s="3"/>
      <c r="C127" s="35"/>
      <c r="D127" s="3"/>
      <c r="E127" s="33"/>
      <c r="F127" s="33"/>
      <c r="G127" s="33"/>
      <c r="H127" s="33"/>
      <c r="I127" s="34"/>
      <c r="J127" s="34"/>
      <c r="K127" s="3"/>
      <c r="L127" s="52"/>
      <c r="M127" s="33"/>
      <c r="N127" s="33"/>
      <c r="O127" s="33"/>
      <c r="P127" s="33"/>
      <c r="Q127" s="33"/>
      <c r="R127" s="33"/>
      <c r="S127" s="33"/>
      <c r="T127" s="3"/>
      <c r="U127" s="3"/>
    </row>
    <row r="128" spans="1:21" ht="12.75" hidden="1">
      <c r="A128" s="58"/>
      <c r="B128" s="3"/>
      <c r="C128" s="35"/>
      <c r="D128" s="3"/>
      <c r="E128" s="33"/>
      <c r="F128" s="33"/>
      <c r="G128" s="33"/>
      <c r="H128" s="33"/>
      <c r="I128" s="34"/>
      <c r="J128" s="34"/>
      <c r="K128" s="3"/>
      <c r="L128" s="52"/>
      <c r="M128" s="33"/>
      <c r="N128" s="33"/>
      <c r="O128" s="33"/>
      <c r="P128" s="33"/>
      <c r="Q128" s="33"/>
      <c r="R128" s="33"/>
      <c r="S128" s="33"/>
      <c r="T128" s="3"/>
      <c r="U128" s="3"/>
    </row>
    <row r="129" spans="1:21" ht="12.75" hidden="1">
      <c r="A129" s="57"/>
      <c r="B129" s="3"/>
      <c r="C129" s="35"/>
      <c r="D129" s="3"/>
      <c r="E129" s="33"/>
      <c r="F129" s="33"/>
      <c r="G129" s="33"/>
      <c r="H129" s="33"/>
      <c r="I129" s="34"/>
      <c r="J129" s="34"/>
      <c r="K129" s="3"/>
      <c r="L129" s="52"/>
      <c r="M129" s="33"/>
      <c r="N129" s="33"/>
      <c r="O129" s="33"/>
      <c r="P129" s="33"/>
      <c r="Q129" s="33"/>
      <c r="R129" s="33"/>
      <c r="S129" s="33"/>
      <c r="T129" s="3"/>
      <c r="U129" s="3"/>
    </row>
    <row r="130" spans="1:21" ht="12.75" hidden="1">
      <c r="A130" s="58"/>
      <c r="B130" s="3"/>
      <c r="C130" s="35"/>
      <c r="D130" s="3"/>
      <c r="E130" s="33"/>
      <c r="F130" s="33"/>
      <c r="G130" s="33"/>
      <c r="H130" s="33"/>
      <c r="I130" s="34"/>
      <c r="J130" s="34"/>
      <c r="K130" s="3"/>
      <c r="L130" s="52"/>
      <c r="M130" s="33"/>
      <c r="N130" s="33"/>
      <c r="O130" s="33"/>
      <c r="P130" s="33"/>
      <c r="Q130" s="33"/>
      <c r="R130" s="33"/>
      <c r="S130" s="33"/>
      <c r="T130" s="3"/>
      <c r="U130" s="3"/>
    </row>
    <row r="131" spans="1:21" ht="12.75" hidden="1">
      <c r="A131" s="57"/>
      <c r="B131" s="3"/>
      <c r="C131" s="35"/>
      <c r="D131" s="3"/>
      <c r="E131" s="33"/>
      <c r="F131" s="33"/>
      <c r="G131" s="33"/>
      <c r="H131" s="33"/>
      <c r="I131" s="34"/>
      <c r="J131" s="34"/>
      <c r="K131" s="3"/>
      <c r="L131" s="52"/>
      <c r="M131" s="33"/>
      <c r="N131" s="33"/>
      <c r="O131" s="33"/>
      <c r="P131" s="33"/>
      <c r="Q131" s="33"/>
      <c r="R131" s="33"/>
      <c r="S131" s="33"/>
      <c r="T131" s="3"/>
      <c r="U131" s="3"/>
    </row>
    <row r="132" spans="1:21" ht="12.75" hidden="1">
      <c r="A132" s="58"/>
      <c r="B132" s="3"/>
      <c r="C132" s="35"/>
      <c r="D132" s="3"/>
      <c r="E132" s="33"/>
      <c r="F132" s="33"/>
      <c r="G132" s="33"/>
      <c r="H132" s="33"/>
      <c r="I132" s="34"/>
      <c r="J132" s="34"/>
      <c r="K132" s="3"/>
      <c r="L132" s="52"/>
      <c r="M132" s="33"/>
      <c r="N132" s="33"/>
      <c r="O132" s="33"/>
      <c r="P132" s="33"/>
      <c r="Q132" s="33"/>
      <c r="R132" s="33"/>
      <c r="S132" s="33"/>
      <c r="T132" s="3"/>
      <c r="U132" s="3"/>
    </row>
    <row r="133" spans="1:21" ht="12.75" hidden="1">
      <c r="A133" s="57"/>
      <c r="B133" s="3"/>
      <c r="C133" s="35"/>
      <c r="D133" s="3"/>
      <c r="E133" s="33"/>
      <c r="F133" s="33"/>
      <c r="G133" s="33"/>
      <c r="H133" s="33"/>
      <c r="I133" s="34"/>
      <c r="J133" s="34"/>
      <c r="K133" s="3"/>
      <c r="L133" s="52"/>
      <c r="M133" s="33"/>
      <c r="N133" s="33"/>
      <c r="O133" s="33"/>
      <c r="P133" s="33"/>
      <c r="Q133" s="33"/>
      <c r="R133" s="33"/>
      <c r="S133" s="33"/>
      <c r="T133" s="3"/>
      <c r="U133" s="3"/>
    </row>
    <row r="134" spans="1:21" ht="12.75" hidden="1">
      <c r="A134" s="58"/>
      <c r="B134" s="3"/>
      <c r="C134" s="35"/>
      <c r="D134" s="3"/>
      <c r="E134" s="33"/>
      <c r="F134" s="33"/>
      <c r="G134" s="33"/>
      <c r="H134" s="33"/>
      <c r="I134" s="34"/>
      <c r="J134" s="34"/>
      <c r="K134" s="3"/>
      <c r="L134" s="52"/>
      <c r="M134" s="33"/>
      <c r="N134" s="33"/>
      <c r="O134" s="33"/>
      <c r="P134" s="33"/>
      <c r="Q134" s="33"/>
      <c r="R134" s="33"/>
      <c r="S134" s="33"/>
      <c r="T134" s="3"/>
      <c r="U134" s="3"/>
    </row>
    <row r="135" spans="1:21" ht="12.75" hidden="1">
      <c r="A135" s="57"/>
      <c r="B135" s="3"/>
      <c r="C135" s="35"/>
      <c r="D135" s="3"/>
      <c r="E135" s="33"/>
      <c r="F135" s="33"/>
      <c r="G135" s="33"/>
      <c r="H135" s="33"/>
      <c r="I135" s="34"/>
      <c r="J135" s="34"/>
      <c r="K135" s="3"/>
      <c r="L135" s="52"/>
      <c r="M135" s="33"/>
      <c r="N135" s="33"/>
      <c r="O135" s="33"/>
      <c r="P135" s="33"/>
      <c r="Q135" s="33"/>
      <c r="R135" s="33"/>
      <c r="S135" s="33"/>
      <c r="T135" s="3"/>
      <c r="U135" s="3"/>
    </row>
    <row r="136" spans="1:21" ht="12.75" hidden="1">
      <c r="A136" s="58"/>
      <c r="B136" s="3"/>
      <c r="C136" s="35"/>
      <c r="D136" s="3"/>
      <c r="E136" s="33"/>
      <c r="F136" s="33"/>
      <c r="G136" s="33"/>
      <c r="H136" s="33"/>
      <c r="I136" s="34"/>
      <c r="J136" s="34"/>
      <c r="K136" s="3"/>
      <c r="L136" s="52"/>
      <c r="M136" s="33"/>
      <c r="N136" s="33"/>
      <c r="O136" s="33"/>
      <c r="P136" s="33"/>
      <c r="Q136" s="33"/>
      <c r="R136" s="33"/>
      <c r="S136" s="33"/>
      <c r="T136" s="3"/>
      <c r="U136" s="3"/>
    </row>
    <row r="137" spans="1:21" ht="12.75" hidden="1">
      <c r="A137" s="57"/>
      <c r="B137" s="3"/>
      <c r="C137" s="35"/>
      <c r="D137" s="3"/>
      <c r="E137" s="33"/>
      <c r="F137" s="33"/>
      <c r="G137" s="33"/>
      <c r="H137" s="33"/>
      <c r="I137" s="34"/>
      <c r="J137" s="34"/>
      <c r="K137" s="3"/>
      <c r="L137" s="52"/>
      <c r="M137" s="33"/>
      <c r="N137" s="33"/>
      <c r="O137" s="33"/>
      <c r="P137" s="33"/>
      <c r="Q137" s="33"/>
      <c r="R137" s="33"/>
      <c r="S137" s="33"/>
      <c r="T137" s="3"/>
      <c r="U137" s="3"/>
    </row>
    <row r="138" spans="1:21" ht="12.75" hidden="1">
      <c r="A138" s="58"/>
      <c r="B138" s="3"/>
      <c r="C138" s="35"/>
      <c r="D138" s="3"/>
      <c r="E138" s="33"/>
      <c r="F138" s="33"/>
      <c r="G138" s="33"/>
      <c r="H138" s="33"/>
      <c r="I138" s="34"/>
      <c r="J138" s="34"/>
      <c r="K138" s="3"/>
      <c r="L138" s="52"/>
      <c r="M138" s="33"/>
      <c r="N138" s="33"/>
      <c r="O138" s="33"/>
      <c r="P138" s="33"/>
      <c r="Q138" s="33"/>
      <c r="R138" s="33"/>
      <c r="S138" s="33"/>
      <c r="T138" s="3"/>
      <c r="U138" s="3"/>
    </row>
    <row r="139" spans="1:21" ht="12.75" hidden="1">
      <c r="A139" s="57"/>
      <c r="B139" s="3"/>
      <c r="C139" s="35"/>
      <c r="D139" s="3"/>
      <c r="E139" s="33"/>
      <c r="F139" s="33"/>
      <c r="G139" s="33"/>
      <c r="H139" s="33"/>
      <c r="I139" s="34"/>
      <c r="J139" s="34"/>
      <c r="K139" s="3"/>
      <c r="L139" s="52"/>
      <c r="M139" s="33"/>
      <c r="N139" s="33"/>
      <c r="O139" s="33"/>
      <c r="P139" s="33"/>
      <c r="Q139" s="33"/>
      <c r="R139" s="33"/>
      <c r="S139" s="33"/>
      <c r="T139" s="3"/>
      <c r="U139" s="3"/>
    </row>
    <row r="140" spans="1:21" ht="12.75" hidden="1">
      <c r="A140" s="58"/>
      <c r="B140" s="3"/>
      <c r="C140" s="35"/>
      <c r="D140" s="3"/>
      <c r="E140" s="33"/>
      <c r="F140" s="33"/>
      <c r="G140" s="33"/>
      <c r="H140" s="33"/>
      <c r="I140" s="34"/>
      <c r="J140" s="34"/>
      <c r="K140" s="3"/>
      <c r="L140" s="52"/>
      <c r="M140" s="33"/>
      <c r="N140" s="33"/>
      <c r="O140" s="33"/>
      <c r="P140" s="33"/>
      <c r="Q140" s="33"/>
      <c r="R140" s="33"/>
      <c r="S140" s="33"/>
      <c r="T140" s="3"/>
      <c r="U140" s="3"/>
    </row>
    <row r="141" spans="1:21" ht="12.75" hidden="1">
      <c r="A141" s="57"/>
      <c r="B141" s="3"/>
      <c r="C141" s="35"/>
      <c r="D141" s="3"/>
      <c r="E141" s="33"/>
      <c r="F141" s="33"/>
      <c r="G141" s="33"/>
      <c r="H141" s="33"/>
      <c r="I141" s="34"/>
      <c r="J141" s="34"/>
      <c r="K141" s="3"/>
      <c r="L141" s="52"/>
      <c r="M141" s="33"/>
      <c r="N141" s="33"/>
      <c r="O141" s="33"/>
      <c r="P141" s="33"/>
      <c r="Q141" s="33"/>
      <c r="R141" s="33"/>
      <c r="S141" s="33"/>
      <c r="T141" s="3"/>
      <c r="U141" s="3"/>
    </row>
    <row r="142" spans="1:21" ht="12.75" hidden="1">
      <c r="A142" s="58"/>
      <c r="B142" s="3"/>
      <c r="C142" s="35"/>
      <c r="D142" s="3"/>
      <c r="E142" s="33"/>
      <c r="F142" s="33"/>
      <c r="G142" s="33"/>
      <c r="H142" s="33"/>
      <c r="I142" s="34"/>
      <c r="J142" s="34"/>
      <c r="K142" s="3"/>
      <c r="L142" s="52"/>
      <c r="M142" s="33"/>
      <c r="N142" s="33"/>
      <c r="O142" s="33"/>
      <c r="P142" s="33"/>
      <c r="Q142" s="33"/>
      <c r="R142" s="33"/>
      <c r="S142" s="33"/>
      <c r="T142" s="3"/>
      <c r="U142" s="3"/>
    </row>
    <row r="143" spans="1:21" ht="12.75" hidden="1">
      <c r="A143" s="57"/>
      <c r="B143" s="3"/>
      <c r="C143" s="35"/>
      <c r="D143" s="3"/>
      <c r="E143" s="33"/>
      <c r="F143" s="33"/>
      <c r="G143" s="33"/>
      <c r="H143" s="33"/>
      <c r="I143" s="34"/>
      <c r="J143" s="34"/>
      <c r="K143" s="3"/>
      <c r="L143" s="52"/>
      <c r="M143" s="33"/>
      <c r="N143" s="33"/>
      <c r="O143" s="33"/>
      <c r="P143" s="33"/>
      <c r="Q143" s="33"/>
      <c r="R143" s="33"/>
      <c r="S143" s="33"/>
      <c r="T143" s="3"/>
      <c r="U143" s="3"/>
    </row>
    <row r="144" spans="1:21" ht="12.75" hidden="1">
      <c r="A144" s="58"/>
      <c r="B144" s="3"/>
      <c r="C144" s="35"/>
      <c r="D144" s="3"/>
      <c r="E144" s="33"/>
      <c r="F144" s="33"/>
      <c r="G144" s="33"/>
      <c r="H144" s="33"/>
      <c r="I144" s="34"/>
      <c r="J144" s="34"/>
      <c r="K144" s="3"/>
      <c r="L144" s="52"/>
      <c r="M144" s="33"/>
      <c r="N144" s="33"/>
      <c r="O144" s="33"/>
      <c r="P144" s="33"/>
      <c r="Q144" s="33"/>
      <c r="R144" s="33"/>
      <c r="S144" s="33"/>
      <c r="T144" s="3"/>
      <c r="U144" s="3"/>
    </row>
    <row r="145" spans="1:21" ht="12.75" hidden="1">
      <c r="A145" s="57"/>
      <c r="B145" s="3"/>
      <c r="C145" s="35"/>
      <c r="D145" s="3"/>
      <c r="E145" s="33"/>
      <c r="F145" s="33"/>
      <c r="G145" s="33"/>
      <c r="H145" s="33"/>
      <c r="I145" s="34"/>
      <c r="J145" s="34"/>
      <c r="K145" s="3"/>
      <c r="L145" s="52"/>
      <c r="M145" s="33"/>
      <c r="N145" s="33"/>
      <c r="O145" s="33"/>
      <c r="P145" s="33"/>
      <c r="Q145" s="33"/>
      <c r="R145" s="33"/>
      <c r="S145" s="33"/>
      <c r="T145" s="3"/>
      <c r="U145" s="3"/>
    </row>
    <row r="146" spans="1:21" ht="12.75" hidden="1">
      <c r="A146" s="58"/>
      <c r="B146" s="3"/>
      <c r="C146" s="35"/>
      <c r="D146" s="3"/>
      <c r="E146" s="33"/>
      <c r="F146" s="33"/>
      <c r="G146" s="33"/>
      <c r="H146" s="33"/>
      <c r="I146" s="34"/>
      <c r="J146" s="34"/>
      <c r="K146" s="3"/>
      <c r="L146" s="52"/>
      <c r="M146" s="33"/>
      <c r="N146" s="33"/>
      <c r="O146" s="33"/>
      <c r="P146" s="33"/>
      <c r="Q146" s="33"/>
      <c r="R146" s="33"/>
      <c r="S146" s="33"/>
      <c r="T146" s="3"/>
      <c r="U146" s="3"/>
    </row>
    <row r="147" spans="1:21" ht="12.75" hidden="1">
      <c r="A147" s="57"/>
      <c r="B147" s="3"/>
      <c r="C147" s="35"/>
      <c r="D147" s="3"/>
      <c r="E147" s="33"/>
      <c r="F147" s="33"/>
      <c r="G147" s="33"/>
      <c r="H147" s="33"/>
      <c r="I147" s="34"/>
      <c r="J147" s="34"/>
      <c r="K147" s="3"/>
      <c r="L147" s="52"/>
      <c r="M147" s="33"/>
      <c r="N147" s="33"/>
      <c r="O147" s="33"/>
      <c r="P147" s="33"/>
      <c r="Q147" s="33"/>
      <c r="R147" s="33"/>
      <c r="S147" s="33"/>
      <c r="T147" s="3"/>
      <c r="U147" s="3"/>
    </row>
    <row r="148" spans="1:21" ht="12.75" hidden="1">
      <c r="A148" s="58"/>
      <c r="B148" s="3"/>
      <c r="C148" s="35"/>
      <c r="D148" s="3"/>
      <c r="E148" s="33"/>
      <c r="F148" s="33"/>
      <c r="G148" s="33"/>
      <c r="H148" s="33"/>
      <c r="I148" s="34"/>
      <c r="J148" s="34"/>
      <c r="K148" s="3"/>
      <c r="L148" s="52"/>
      <c r="M148" s="33"/>
      <c r="N148" s="33"/>
      <c r="O148" s="33"/>
      <c r="P148" s="33"/>
      <c r="Q148" s="33"/>
      <c r="R148" s="33"/>
      <c r="S148" s="33"/>
      <c r="T148" s="3"/>
      <c r="U148" s="3"/>
    </row>
    <row r="149" spans="1:21" ht="12.75" hidden="1">
      <c r="A149" s="57"/>
      <c r="B149" s="3"/>
      <c r="C149" s="35"/>
      <c r="D149" s="3"/>
      <c r="E149" s="33"/>
      <c r="F149" s="33"/>
      <c r="G149" s="33"/>
      <c r="H149" s="33"/>
      <c r="I149" s="34"/>
      <c r="J149" s="34"/>
      <c r="K149" s="3"/>
      <c r="L149" s="52"/>
      <c r="M149" s="33"/>
      <c r="N149" s="33"/>
      <c r="O149" s="33"/>
      <c r="P149" s="33"/>
      <c r="Q149" s="33"/>
      <c r="R149" s="33"/>
      <c r="S149" s="33"/>
      <c r="T149" s="3"/>
      <c r="U149" s="3"/>
    </row>
    <row r="150" spans="1:21" ht="12.75" hidden="1">
      <c r="A150" s="58"/>
      <c r="B150" s="3"/>
      <c r="C150" s="35"/>
      <c r="D150" s="3"/>
      <c r="E150" s="33"/>
      <c r="F150" s="33"/>
      <c r="G150" s="33"/>
      <c r="H150" s="33"/>
      <c r="I150" s="34"/>
      <c r="J150" s="34"/>
      <c r="K150" s="3"/>
      <c r="L150" s="52"/>
      <c r="M150" s="33"/>
      <c r="N150" s="33"/>
      <c r="O150" s="33"/>
      <c r="P150" s="33"/>
      <c r="Q150" s="33"/>
      <c r="R150" s="33"/>
      <c r="S150" s="33"/>
      <c r="T150" s="3"/>
      <c r="U150" s="3"/>
    </row>
    <row r="151" spans="1:21" ht="12.75" hidden="1">
      <c r="A151" s="57"/>
      <c r="B151" s="3"/>
      <c r="C151" s="35"/>
      <c r="D151" s="3"/>
      <c r="E151" s="33"/>
      <c r="F151" s="33"/>
      <c r="G151" s="33"/>
      <c r="H151" s="33"/>
      <c r="I151" s="34"/>
      <c r="J151" s="34"/>
      <c r="K151" s="3"/>
      <c r="L151" s="52"/>
      <c r="M151" s="33"/>
      <c r="N151" s="33"/>
      <c r="O151" s="33"/>
      <c r="P151" s="33"/>
      <c r="Q151" s="33"/>
      <c r="R151" s="33"/>
      <c r="S151" s="33"/>
      <c r="T151" s="3"/>
      <c r="U151" s="3"/>
    </row>
    <row r="152" spans="1:21" ht="12.75" hidden="1">
      <c r="A152" s="58"/>
      <c r="B152" s="3"/>
      <c r="C152" s="35"/>
      <c r="D152" s="3"/>
      <c r="E152" s="33"/>
      <c r="F152" s="33"/>
      <c r="G152" s="33"/>
      <c r="H152" s="33"/>
      <c r="I152" s="34"/>
      <c r="J152" s="34"/>
      <c r="K152" s="3"/>
      <c r="L152" s="52"/>
      <c r="M152" s="33"/>
      <c r="N152" s="33"/>
      <c r="O152" s="33"/>
      <c r="P152" s="33"/>
      <c r="Q152" s="33"/>
      <c r="R152" s="33"/>
      <c r="S152" s="33"/>
      <c r="T152" s="3"/>
      <c r="U152" s="3"/>
    </row>
    <row r="153" spans="1:21" ht="12.75" hidden="1">
      <c r="A153" s="57"/>
      <c r="B153" s="3"/>
      <c r="C153" s="35"/>
      <c r="D153" s="3"/>
      <c r="E153" s="33"/>
      <c r="F153" s="33"/>
      <c r="G153" s="33"/>
      <c r="H153" s="33"/>
      <c r="I153" s="34"/>
      <c r="J153" s="34"/>
      <c r="K153" s="3"/>
      <c r="L153" s="52"/>
      <c r="M153" s="33"/>
      <c r="N153" s="33"/>
      <c r="O153" s="33"/>
      <c r="P153" s="33"/>
      <c r="Q153" s="33"/>
      <c r="R153" s="33"/>
      <c r="S153" s="33"/>
      <c r="T153" s="3"/>
      <c r="U153" s="3"/>
    </row>
    <row r="154" spans="1:21" ht="12.75" hidden="1">
      <c r="A154" s="58"/>
      <c r="B154" s="3"/>
      <c r="C154" s="35"/>
      <c r="D154" s="3"/>
      <c r="E154" s="33"/>
      <c r="F154" s="33"/>
      <c r="G154" s="33"/>
      <c r="H154" s="33"/>
      <c r="I154" s="34"/>
      <c r="J154" s="34"/>
      <c r="K154" s="3"/>
      <c r="L154" s="52"/>
      <c r="M154" s="33"/>
      <c r="N154" s="33"/>
      <c r="O154" s="33"/>
      <c r="P154" s="33"/>
      <c r="Q154" s="33"/>
      <c r="R154" s="33"/>
      <c r="S154" s="33"/>
      <c r="T154" s="3"/>
      <c r="U154" s="3"/>
    </row>
    <row r="155" spans="1:21" ht="12.75" hidden="1">
      <c r="A155" s="57"/>
      <c r="B155" s="3"/>
      <c r="C155" s="35"/>
      <c r="D155" s="3"/>
      <c r="E155" s="33"/>
      <c r="F155" s="33"/>
      <c r="G155" s="33"/>
      <c r="H155" s="33"/>
      <c r="I155" s="34"/>
      <c r="J155" s="34"/>
      <c r="K155" s="3"/>
      <c r="L155" s="52"/>
      <c r="M155" s="33"/>
      <c r="N155" s="33"/>
      <c r="O155" s="33"/>
      <c r="P155" s="33"/>
      <c r="Q155" s="33"/>
      <c r="R155" s="33"/>
      <c r="S155" s="33"/>
      <c r="T155" s="3"/>
      <c r="U155" s="3"/>
    </row>
    <row r="156" spans="1:21" ht="12.75" hidden="1">
      <c r="A156" s="58"/>
      <c r="B156" s="3"/>
      <c r="C156" s="35"/>
      <c r="D156" s="3"/>
      <c r="E156" s="33"/>
      <c r="F156" s="33"/>
      <c r="G156" s="33"/>
      <c r="H156" s="33"/>
      <c r="I156" s="34"/>
      <c r="J156" s="34"/>
      <c r="K156" s="3"/>
      <c r="L156" s="52"/>
      <c r="M156" s="33"/>
      <c r="N156" s="33"/>
      <c r="O156" s="33"/>
      <c r="P156" s="33"/>
      <c r="Q156" s="33"/>
      <c r="R156" s="33"/>
      <c r="S156" s="33"/>
      <c r="T156" s="3"/>
      <c r="U156" s="3"/>
    </row>
    <row r="157" spans="1:21" ht="12.75" hidden="1">
      <c r="A157" s="57"/>
      <c r="B157" s="3"/>
      <c r="C157" s="35"/>
      <c r="D157" s="3"/>
      <c r="E157" s="33"/>
      <c r="F157" s="33"/>
      <c r="G157" s="33"/>
      <c r="H157" s="33"/>
      <c r="I157" s="34"/>
      <c r="J157" s="34"/>
      <c r="K157" s="3"/>
      <c r="L157" s="40"/>
      <c r="M157" s="33"/>
      <c r="N157" s="33"/>
      <c r="O157" s="33"/>
      <c r="P157" s="33"/>
      <c r="Q157" s="33"/>
      <c r="R157" s="33"/>
      <c r="S157" s="33"/>
      <c r="T157" s="3"/>
      <c r="U157" s="3"/>
    </row>
    <row r="158" spans="1:21" ht="12.75" hidden="1">
      <c r="A158" s="58"/>
      <c r="B158" s="3"/>
      <c r="C158" s="35"/>
      <c r="D158" s="3"/>
      <c r="E158" s="33"/>
      <c r="F158" s="33"/>
      <c r="G158" s="33"/>
      <c r="H158" s="33"/>
      <c r="I158" s="34"/>
      <c r="J158" s="34"/>
      <c r="K158" s="3"/>
      <c r="L158" s="40"/>
      <c r="M158" s="33"/>
      <c r="N158" s="33"/>
      <c r="O158" s="33"/>
      <c r="P158" s="33"/>
      <c r="Q158" s="33"/>
      <c r="R158" s="33"/>
      <c r="S158" s="33"/>
      <c r="T158" s="3"/>
      <c r="U158" s="3"/>
    </row>
    <row r="159" spans="1:21" ht="12.75" hidden="1">
      <c r="A159" s="57"/>
      <c r="B159" s="3"/>
      <c r="C159" s="35"/>
      <c r="D159" s="3"/>
      <c r="E159" s="33"/>
      <c r="F159" s="33"/>
      <c r="G159" s="33"/>
      <c r="H159" s="33"/>
      <c r="I159" s="34"/>
      <c r="J159" s="34"/>
      <c r="K159" s="3"/>
      <c r="L159" s="40"/>
      <c r="M159" s="33"/>
      <c r="N159" s="33"/>
      <c r="O159" s="33"/>
      <c r="P159" s="33"/>
      <c r="Q159" s="33"/>
      <c r="R159" s="33"/>
      <c r="S159" s="33"/>
      <c r="T159" s="3"/>
      <c r="U159" s="3"/>
    </row>
    <row r="160" spans="1:21" ht="12.75" hidden="1">
      <c r="A160" s="58"/>
      <c r="B160" s="3"/>
      <c r="C160" s="35"/>
      <c r="D160" s="3"/>
      <c r="E160" s="33"/>
      <c r="F160" s="33"/>
      <c r="G160" s="33"/>
      <c r="H160" s="33"/>
      <c r="I160" s="34"/>
      <c r="J160" s="34"/>
      <c r="K160" s="3"/>
      <c r="L160" s="40"/>
      <c r="M160" s="33"/>
      <c r="N160" s="33"/>
      <c r="O160" s="33"/>
      <c r="P160" s="33"/>
      <c r="Q160" s="33"/>
      <c r="R160" s="33"/>
      <c r="S160" s="33"/>
      <c r="T160" s="3"/>
      <c r="U160" s="3"/>
    </row>
    <row r="161" spans="1:21" ht="12.75" hidden="1">
      <c r="A161" s="57"/>
      <c r="B161" s="3"/>
      <c r="C161" s="35"/>
      <c r="D161" s="3"/>
      <c r="E161" s="33"/>
      <c r="F161" s="33"/>
      <c r="G161" s="33"/>
      <c r="H161" s="33"/>
      <c r="I161" s="34"/>
      <c r="J161" s="34"/>
      <c r="K161" s="3"/>
      <c r="L161" s="52"/>
      <c r="M161" s="33"/>
      <c r="N161" s="33"/>
      <c r="O161" s="33"/>
      <c r="P161" s="33"/>
      <c r="Q161" s="33"/>
      <c r="R161" s="33"/>
      <c r="S161" s="33"/>
      <c r="T161" s="3"/>
      <c r="U161" s="3"/>
    </row>
    <row r="162" spans="1:21" ht="12.75" hidden="1">
      <c r="A162" s="58"/>
      <c r="B162" s="3"/>
      <c r="C162" s="35"/>
      <c r="D162" s="3"/>
      <c r="E162" s="33"/>
      <c r="F162" s="33"/>
      <c r="G162" s="33"/>
      <c r="H162" s="33"/>
      <c r="I162" s="34"/>
      <c r="J162" s="34"/>
      <c r="K162" s="3"/>
      <c r="L162" s="52"/>
      <c r="M162" s="33"/>
      <c r="N162" s="33"/>
      <c r="O162" s="33"/>
      <c r="P162" s="33"/>
      <c r="Q162" s="33"/>
      <c r="R162" s="33"/>
      <c r="S162" s="33"/>
      <c r="T162" s="3"/>
      <c r="U162" s="3"/>
    </row>
    <row r="163" spans="1:21" ht="12.75" hidden="1">
      <c r="A163" s="57"/>
      <c r="B163" s="3"/>
      <c r="C163" s="35"/>
      <c r="D163" s="3"/>
      <c r="E163" s="33"/>
      <c r="F163" s="33"/>
      <c r="G163" s="33"/>
      <c r="H163" s="33"/>
      <c r="I163" s="34"/>
      <c r="J163" s="34"/>
      <c r="K163" s="3"/>
      <c r="L163" s="52"/>
      <c r="M163" s="33"/>
      <c r="N163" s="33"/>
      <c r="O163" s="33"/>
      <c r="P163" s="33"/>
      <c r="Q163" s="33"/>
      <c r="R163" s="33"/>
      <c r="S163" s="33"/>
      <c r="T163" s="3"/>
      <c r="U163" s="3"/>
    </row>
    <row r="164" spans="1:21" ht="12.75" hidden="1">
      <c r="A164" s="58"/>
      <c r="B164" s="3"/>
      <c r="C164" s="35"/>
      <c r="D164" s="3"/>
      <c r="E164" s="33"/>
      <c r="F164" s="33"/>
      <c r="G164" s="33"/>
      <c r="H164" s="33"/>
      <c r="I164" s="34"/>
      <c r="J164" s="34"/>
      <c r="K164" s="3"/>
      <c r="L164" s="52"/>
      <c r="M164" s="33"/>
      <c r="N164" s="33"/>
      <c r="O164" s="33"/>
      <c r="P164" s="33"/>
      <c r="Q164" s="33"/>
      <c r="R164" s="33"/>
      <c r="S164" s="33"/>
      <c r="T164" s="3"/>
      <c r="U164" s="3"/>
    </row>
    <row r="165" spans="1:21" ht="12.75" hidden="1">
      <c r="A165" s="57"/>
      <c r="B165" s="3"/>
      <c r="C165" s="35"/>
      <c r="D165" s="3"/>
      <c r="E165" s="33"/>
      <c r="F165" s="33"/>
      <c r="G165" s="33"/>
      <c r="H165" s="33"/>
      <c r="I165" s="34"/>
      <c r="J165" s="34"/>
      <c r="K165" s="3"/>
      <c r="L165" s="52"/>
      <c r="M165" s="33"/>
      <c r="N165" s="33"/>
      <c r="O165" s="33"/>
      <c r="P165" s="33"/>
      <c r="Q165" s="33"/>
      <c r="R165" s="33"/>
      <c r="S165" s="33"/>
      <c r="T165" s="3"/>
      <c r="U165" s="3"/>
    </row>
    <row r="166" spans="1:21" ht="12.75" hidden="1">
      <c r="A166" s="58"/>
      <c r="B166" s="3"/>
      <c r="C166" s="35"/>
      <c r="D166" s="3"/>
      <c r="E166" s="33"/>
      <c r="F166" s="33"/>
      <c r="G166" s="33"/>
      <c r="H166" s="33"/>
      <c r="I166" s="34"/>
      <c r="J166" s="34"/>
      <c r="K166" s="3"/>
      <c r="L166" s="52"/>
      <c r="M166" s="33"/>
      <c r="N166" s="33"/>
      <c r="O166" s="33"/>
      <c r="P166" s="33"/>
      <c r="Q166" s="33"/>
      <c r="R166" s="33"/>
      <c r="S166" s="33"/>
      <c r="T166" s="3"/>
      <c r="U166" s="3"/>
    </row>
    <row r="167" spans="1:21" ht="12.75" hidden="1">
      <c r="A167" s="57"/>
      <c r="B167" s="3"/>
      <c r="C167" s="35"/>
      <c r="D167" s="3"/>
      <c r="E167" s="33"/>
      <c r="F167" s="33"/>
      <c r="G167" s="33"/>
      <c r="H167" s="33"/>
      <c r="I167" s="34"/>
      <c r="J167" s="34"/>
      <c r="K167" s="3"/>
      <c r="L167" s="52"/>
      <c r="M167" s="33"/>
      <c r="N167" s="33"/>
      <c r="O167" s="33"/>
      <c r="P167" s="33"/>
      <c r="Q167" s="33"/>
      <c r="R167" s="33"/>
      <c r="S167" s="33"/>
      <c r="T167" s="3"/>
      <c r="U167" s="3"/>
    </row>
    <row r="168" spans="1:21" ht="12.75" hidden="1">
      <c r="A168" s="58"/>
      <c r="B168" s="3"/>
      <c r="C168" s="35"/>
      <c r="D168" s="3"/>
      <c r="E168" s="33"/>
      <c r="F168" s="33"/>
      <c r="G168" s="33"/>
      <c r="H168" s="33"/>
      <c r="I168" s="34"/>
      <c r="J168" s="34"/>
      <c r="K168" s="3"/>
      <c r="L168" s="52"/>
      <c r="M168" s="33"/>
      <c r="N168" s="33"/>
      <c r="O168" s="33"/>
      <c r="P168" s="33"/>
      <c r="Q168" s="33"/>
      <c r="R168" s="33"/>
      <c r="S168" s="33"/>
      <c r="T168" s="3"/>
      <c r="U168" s="3"/>
    </row>
    <row r="169" spans="1:21" ht="12.75" hidden="1">
      <c r="A169" s="57"/>
      <c r="B169" s="3"/>
      <c r="C169" s="35"/>
      <c r="D169" s="3"/>
      <c r="E169" s="33"/>
      <c r="F169" s="33"/>
      <c r="G169" s="33"/>
      <c r="H169" s="33"/>
      <c r="I169" s="34"/>
      <c r="J169" s="34"/>
      <c r="K169" s="3"/>
      <c r="L169" s="52"/>
      <c r="M169" s="33"/>
      <c r="N169" s="33"/>
      <c r="O169" s="33"/>
      <c r="P169" s="33"/>
      <c r="Q169" s="33"/>
      <c r="R169" s="33"/>
      <c r="S169" s="33"/>
      <c r="T169" s="3"/>
      <c r="U169" s="3"/>
    </row>
    <row r="170" spans="1:21" ht="12.75" hidden="1">
      <c r="A170" s="58"/>
      <c r="B170" s="3"/>
      <c r="C170" s="35"/>
      <c r="D170" s="3"/>
      <c r="E170" s="33"/>
      <c r="F170" s="33"/>
      <c r="G170" s="33"/>
      <c r="H170" s="33"/>
      <c r="I170" s="34"/>
      <c r="J170" s="34"/>
      <c r="K170" s="3"/>
      <c r="L170" s="52"/>
      <c r="M170" s="33"/>
      <c r="N170" s="33"/>
      <c r="O170" s="33"/>
      <c r="P170" s="33"/>
      <c r="Q170" s="33"/>
      <c r="R170" s="33"/>
      <c r="S170" s="33"/>
      <c r="T170" s="3"/>
      <c r="U170" s="3"/>
    </row>
    <row r="171" spans="1:21" ht="12.75" hidden="1">
      <c r="A171" s="57"/>
      <c r="B171" s="3"/>
      <c r="C171" s="35"/>
      <c r="D171" s="3"/>
      <c r="E171" s="33"/>
      <c r="F171" s="33"/>
      <c r="G171" s="33"/>
      <c r="H171" s="33"/>
      <c r="I171" s="34"/>
      <c r="J171" s="34"/>
      <c r="K171" s="3"/>
      <c r="L171" s="52"/>
      <c r="M171" s="33"/>
      <c r="N171" s="33"/>
      <c r="O171" s="33"/>
      <c r="P171" s="33"/>
      <c r="Q171" s="33"/>
      <c r="R171" s="33"/>
      <c r="S171" s="33"/>
      <c r="T171" s="3"/>
      <c r="U171" s="3"/>
    </row>
    <row r="172" spans="1:21" ht="12.75" hidden="1">
      <c r="A172" s="58"/>
      <c r="B172" s="3"/>
      <c r="C172" s="35"/>
      <c r="D172" s="3"/>
      <c r="E172" s="33"/>
      <c r="F172" s="33"/>
      <c r="G172" s="33"/>
      <c r="H172" s="33"/>
      <c r="I172" s="34"/>
      <c r="J172" s="34"/>
      <c r="K172" s="3"/>
      <c r="L172" s="52"/>
      <c r="M172" s="33"/>
      <c r="N172" s="33"/>
      <c r="O172" s="33"/>
      <c r="P172" s="33"/>
      <c r="Q172" s="33"/>
      <c r="R172" s="33"/>
      <c r="S172" s="33"/>
      <c r="T172" s="3"/>
      <c r="U172" s="3"/>
    </row>
    <row r="173" spans="1:21" ht="12.75" hidden="1">
      <c r="A173" s="57"/>
      <c r="B173" s="3"/>
      <c r="C173" s="35"/>
      <c r="D173" s="3"/>
      <c r="E173" s="33"/>
      <c r="F173" s="33"/>
      <c r="G173" s="33"/>
      <c r="H173" s="33"/>
      <c r="I173" s="34"/>
      <c r="J173" s="34"/>
      <c r="K173" s="3"/>
      <c r="L173" s="52"/>
      <c r="M173" s="33"/>
      <c r="N173" s="33"/>
      <c r="O173" s="33"/>
      <c r="P173" s="33"/>
      <c r="Q173" s="33"/>
      <c r="R173" s="33"/>
      <c r="S173" s="33"/>
      <c r="T173" s="3"/>
      <c r="U173" s="3"/>
    </row>
    <row r="174" spans="1:21" ht="12.75" hidden="1">
      <c r="A174" s="58"/>
      <c r="B174" s="3"/>
      <c r="C174" s="35"/>
      <c r="D174" s="3"/>
      <c r="E174" s="33"/>
      <c r="F174" s="33"/>
      <c r="G174" s="33"/>
      <c r="H174" s="33"/>
      <c r="I174" s="34"/>
      <c r="J174" s="34"/>
      <c r="K174" s="3"/>
      <c r="L174" s="52"/>
      <c r="M174" s="33"/>
      <c r="N174" s="33"/>
      <c r="O174" s="33"/>
      <c r="P174" s="33"/>
      <c r="Q174" s="33"/>
      <c r="R174" s="33"/>
      <c r="S174" s="33"/>
      <c r="T174" s="3"/>
      <c r="U174" s="3"/>
    </row>
    <row r="175" spans="1:21" ht="12.75" hidden="1">
      <c r="A175" s="57"/>
      <c r="B175" s="3"/>
      <c r="C175" s="35"/>
      <c r="D175" s="3"/>
      <c r="E175" s="33"/>
      <c r="F175" s="33"/>
      <c r="G175" s="33"/>
      <c r="H175" s="33"/>
      <c r="I175" s="34"/>
      <c r="J175" s="34"/>
      <c r="K175" s="3"/>
      <c r="L175" s="52"/>
      <c r="M175" s="33"/>
      <c r="N175" s="33"/>
      <c r="O175" s="33"/>
      <c r="P175" s="33"/>
      <c r="Q175" s="33"/>
      <c r="R175" s="33"/>
      <c r="S175" s="33"/>
      <c r="T175" s="3"/>
      <c r="U175" s="3"/>
    </row>
    <row r="176" spans="1:21" ht="12.75" hidden="1">
      <c r="A176" s="58"/>
      <c r="B176" s="3"/>
      <c r="C176" s="35"/>
      <c r="D176" s="3"/>
      <c r="E176" s="33"/>
      <c r="F176" s="33"/>
      <c r="G176" s="33"/>
      <c r="H176" s="33"/>
      <c r="I176" s="34"/>
      <c r="J176" s="34"/>
      <c r="K176" s="3"/>
      <c r="L176" s="52"/>
      <c r="M176" s="33"/>
      <c r="N176" s="33"/>
      <c r="O176" s="33"/>
      <c r="P176" s="33"/>
      <c r="Q176" s="33"/>
      <c r="R176" s="33"/>
      <c r="S176" s="33"/>
      <c r="T176" s="3"/>
      <c r="U176" s="3"/>
    </row>
    <row r="177" spans="1:21" ht="12.75" hidden="1">
      <c r="A177" s="57"/>
      <c r="B177" s="3"/>
      <c r="C177" s="35"/>
      <c r="D177" s="3"/>
      <c r="E177" s="33"/>
      <c r="F177" s="33"/>
      <c r="G177" s="33"/>
      <c r="H177" s="33"/>
      <c r="I177" s="34"/>
      <c r="J177" s="34"/>
      <c r="K177" s="3"/>
      <c r="L177" s="52"/>
      <c r="M177" s="33"/>
      <c r="N177" s="33"/>
      <c r="O177" s="33"/>
      <c r="P177" s="33"/>
      <c r="Q177" s="33"/>
      <c r="R177" s="33"/>
      <c r="S177" s="33"/>
      <c r="T177" s="3"/>
      <c r="U177" s="3"/>
    </row>
    <row r="178" spans="1:21" ht="12.75" hidden="1">
      <c r="A178" s="58"/>
      <c r="B178" s="3"/>
      <c r="C178" s="35"/>
      <c r="D178" s="3"/>
      <c r="E178" s="33"/>
      <c r="F178" s="33"/>
      <c r="G178" s="33"/>
      <c r="H178" s="33"/>
      <c r="I178" s="34"/>
      <c r="J178" s="34"/>
      <c r="K178" s="3"/>
      <c r="L178" s="52"/>
      <c r="M178" s="33"/>
      <c r="N178" s="33"/>
      <c r="O178" s="33"/>
      <c r="P178" s="33"/>
      <c r="Q178" s="33"/>
      <c r="R178" s="33"/>
      <c r="S178" s="33"/>
      <c r="T178" s="3"/>
      <c r="U178" s="3"/>
    </row>
    <row r="179" spans="1:21" ht="12.75" hidden="1">
      <c r="A179" s="57"/>
      <c r="B179" s="3"/>
      <c r="C179" s="35"/>
      <c r="D179" s="3"/>
      <c r="E179" s="33"/>
      <c r="F179" s="33"/>
      <c r="G179" s="33"/>
      <c r="H179" s="33"/>
      <c r="I179" s="34"/>
      <c r="J179" s="34"/>
      <c r="K179" s="3"/>
      <c r="L179" s="52"/>
      <c r="M179" s="33"/>
      <c r="N179" s="33"/>
      <c r="O179" s="33"/>
      <c r="P179" s="33"/>
      <c r="Q179" s="33"/>
      <c r="R179" s="33"/>
      <c r="S179" s="33"/>
      <c r="T179" s="3"/>
      <c r="U179" s="3"/>
    </row>
    <row r="180" spans="1:21" ht="12.75" hidden="1">
      <c r="A180" s="58"/>
      <c r="B180" s="3"/>
      <c r="C180" s="35"/>
      <c r="D180" s="3"/>
      <c r="E180" s="33"/>
      <c r="F180" s="33"/>
      <c r="G180" s="33"/>
      <c r="H180" s="33"/>
      <c r="I180" s="34"/>
      <c r="J180" s="34"/>
      <c r="K180" s="3"/>
      <c r="L180" s="52"/>
      <c r="M180" s="33"/>
      <c r="N180" s="33"/>
      <c r="O180" s="33"/>
      <c r="P180" s="33"/>
      <c r="Q180" s="33"/>
      <c r="R180" s="33"/>
      <c r="S180" s="33"/>
      <c r="T180" s="3"/>
      <c r="U180" s="3"/>
    </row>
    <row r="181" spans="1:21" ht="12.75" hidden="1">
      <c r="A181" s="57"/>
      <c r="B181" s="3"/>
      <c r="C181" s="35"/>
      <c r="D181" s="3"/>
      <c r="E181" s="33"/>
      <c r="F181" s="33"/>
      <c r="G181" s="33"/>
      <c r="H181" s="33"/>
      <c r="I181" s="34"/>
      <c r="J181" s="34"/>
      <c r="K181" s="3"/>
      <c r="L181" s="52"/>
      <c r="M181" s="33"/>
      <c r="N181" s="33"/>
      <c r="O181" s="33"/>
      <c r="P181" s="33"/>
      <c r="Q181" s="33"/>
      <c r="R181" s="33"/>
      <c r="S181" s="33"/>
      <c r="T181" s="3"/>
      <c r="U181" s="3"/>
    </row>
    <row r="182" spans="1:21" ht="12.75" hidden="1">
      <c r="A182" s="58"/>
      <c r="B182" s="3"/>
      <c r="C182" s="35"/>
      <c r="D182" s="3"/>
      <c r="E182" s="33"/>
      <c r="F182" s="33"/>
      <c r="G182" s="33"/>
      <c r="H182" s="33"/>
      <c r="I182" s="34"/>
      <c r="J182" s="34"/>
      <c r="K182" s="3"/>
      <c r="L182" s="52"/>
      <c r="M182" s="33"/>
      <c r="N182" s="33"/>
      <c r="O182" s="33"/>
      <c r="P182" s="33"/>
      <c r="Q182" s="33"/>
      <c r="R182" s="33"/>
      <c r="S182" s="33"/>
      <c r="T182" s="3"/>
      <c r="U182" s="3"/>
    </row>
    <row r="183" spans="1:21" ht="12.75" hidden="1">
      <c r="A183" s="57"/>
      <c r="B183" s="3"/>
      <c r="C183" s="35"/>
      <c r="D183" s="3"/>
      <c r="E183" s="33"/>
      <c r="F183" s="33"/>
      <c r="G183" s="33"/>
      <c r="H183" s="33"/>
      <c r="I183" s="34"/>
      <c r="J183" s="34"/>
      <c r="K183" s="3"/>
      <c r="L183" s="52"/>
      <c r="M183" s="33"/>
      <c r="N183" s="33"/>
      <c r="O183" s="33"/>
      <c r="P183" s="33"/>
      <c r="Q183" s="33"/>
      <c r="R183" s="33"/>
      <c r="S183" s="33"/>
      <c r="T183" s="3"/>
      <c r="U183" s="3"/>
    </row>
    <row r="184" spans="1:21" ht="12.75" hidden="1">
      <c r="A184" s="58"/>
      <c r="B184" s="3"/>
      <c r="C184" s="35"/>
      <c r="D184" s="3"/>
      <c r="E184" s="33"/>
      <c r="F184" s="33"/>
      <c r="G184" s="33"/>
      <c r="H184" s="33"/>
      <c r="I184" s="34"/>
      <c r="J184" s="34"/>
      <c r="K184" s="3"/>
      <c r="L184" s="52"/>
      <c r="M184" s="33"/>
      <c r="N184" s="33"/>
      <c r="O184" s="33"/>
      <c r="P184" s="33"/>
      <c r="Q184" s="33"/>
      <c r="R184" s="33"/>
      <c r="S184" s="33"/>
      <c r="T184" s="3"/>
      <c r="U184" s="3"/>
    </row>
    <row r="185" spans="1:21" ht="12.75" hidden="1">
      <c r="A185" s="57"/>
      <c r="B185" s="3"/>
      <c r="C185" s="35"/>
      <c r="D185" s="3"/>
      <c r="E185" s="33"/>
      <c r="F185" s="33"/>
      <c r="G185" s="33"/>
      <c r="H185" s="33"/>
      <c r="I185" s="34"/>
      <c r="J185" s="34"/>
      <c r="K185" s="3"/>
      <c r="L185" s="52"/>
      <c r="M185" s="33"/>
      <c r="N185" s="33"/>
      <c r="O185" s="33"/>
      <c r="P185" s="33"/>
      <c r="Q185" s="33"/>
      <c r="R185" s="33"/>
      <c r="S185" s="33"/>
      <c r="T185" s="3"/>
      <c r="U185" s="3"/>
    </row>
    <row r="186" spans="1:21" ht="12.75" hidden="1">
      <c r="A186" s="58"/>
      <c r="B186" s="3"/>
      <c r="C186" s="35"/>
      <c r="D186" s="3"/>
      <c r="E186" s="33"/>
      <c r="F186" s="33"/>
      <c r="G186" s="33"/>
      <c r="H186" s="33"/>
      <c r="I186" s="34"/>
      <c r="J186" s="34"/>
      <c r="K186" s="3"/>
      <c r="L186" s="52"/>
      <c r="M186" s="33"/>
      <c r="N186" s="33"/>
      <c r="O186" s="33"/>
      <c r="P186" s="33"/>
      <c r="Q186" s="33"/>
      <c r="R186" s="33"/>
      <c r="S186" s="33"/>
      <c r="T186" s="3"/>
      <c r="U186" s="3"/>
    </row>
    <row r="187" spans="1:21" ht="12.75" hidden="1">
      <c r="A187" s="57"/>
      <c r="B187" s="3"/>
      <c r="C187" s="35"/>
      <c r="D187" s="3"/>
      <c r="E187" s="33"/>
      <c r="F187" s="33"/>
      <c r="G187" s="33"/>
      <c r="H187" s="33"/>
      <c r="I187" s="34"/>
      <c r="J187" s="34"/>
      <c r="K187" s="3"/>
      <c r="L187" s="52"/>
      <c r="M187" s="33"/>
      <c r="N187" s="33"/>
      <c r="O187" s="33"/>
      <c r="P187" s="33"/>
      <c r="Q187" s="33"/>
      <c r="R187" s="33"/>
      <c r="S187" s="33"/>
      <c r="T187" s="3"/>
      <c r="U187" s="3"/>
    </row>
    <row r="188" spans="1:21" ht="12.75" hidden="1">
      <c r="A188" s="58"/>
      <c r="B188" s="3"/>
      <c r="C188" s="35"/>
      <c r="D188" s="3"/>
      <c r="E188" s="33"/>
      <c r="F188" s="33"/>
      <c r="G188" s="33"/>
      <c r="H188" s="33"/>
      <c r="I188" s="34"/>
      <c r="J188" s="34"/>
      <c r="K188" s="3"/>
      <c r="L188" s="40"/>
      <c r="M188" s="33"/>
      <c r="N188" s="33"/>
      <c r="O188" s="33"/>
      <c r="P188" s="33"/>
      <c r="Q188" s="33"/>
      <c r="R188" s="33"/>
      <c r="S188" s="33"/>
      <c r="T188" s="3"/>
      <c r="U188" s="3"/>
    </row>
    <row r="189" spans="1:21" ht="12.75" hidden="1">
      <c r="A189" s="57"/>
      <c r="B189" s="3"/>
      <c r="C189" s="35"/>
      <c r="D189" s="3"/>
      <c r="E189" s="33"/>
      <c r="F189" s="33"/>
      <c r="G189" s="33"/>
      <c r="H189" s="33"/>
      <c r="I189" s="34"/>
      <c r="J189" s="34"/>
      <c r="K189" s="3"/>
      <c r="L189" s="40"/>
      <c r="M189" s="33"/>
      <c r="N189" s="33"/>
      <c r="O189" s="33"/>
      <c r="P189" s="33"/>
      <c r="Q189" s="33"/>
      <c r="R189" s="33"/>
      <c r="S189" s="33"/>
      <c r="T189" s="3"/>
      <c r="U189" s="3"/>
    </row>
    <row r="190" spans="1:21" ht="12.75" hidden="1">
      <c r="A190" s="58"/>
      <c r="B190" s="3"/>
      <c r="C190" s="35"/>
      <c r="D190" s="3"/>
      <c r="E190" s="33"/>
      <c r="F190" s="33"/>
      <c r="G190" s="33"/>
      <c r="H190" s="33"/>
      <c r="I190" s="34"/>
      <c r="J190" s="34"/>
      <c r="K190" s="3"/>
      <c r="L190" s="40"/>
      <c r="M190" s="33"/>
      <c r="N190" s="33"/>
      <c r="O190" s="33"/>
      <c r="P190" s="33"/>
      <c r="Q190" s="33"/>
      <c r="R190" s="33"/>
      <c r="S190" s="33"/>
      <c r="T190" s="3"/>
      <c r="U190" s="3"/>
    </row>
    <row r="191" spans="1:21" ht="12.75" hidden="1">
      <c r="A191" s="57"/>
      <c r="B191" s="3"/>
      <c r="C191" s="35"/>
      <c r="D191" s="3"/>
      <c r="E191" s="33"/>
      <c r="F191" s="33"/>
      <c r="G191" s="33"/>
      <c r="H191" s="33"/>
      <c r="I191" s="34"/>
      <c r="J191" s="34"/>
      <c r="K191" s="3"/>
      <c r="L191" s="52"/>
      <c r="M191" s="33"/>
      <c r="N191" s="33"/>
      <c r="O191" s="33"/>
      <c r="P191" s="33"/>
      <c r="Q191" s="33"/>
      <c r="R191" s="33"/>
      <c r="S191" s="33"/>
      <c r="T191" s="3"/>
      <c r="U191" s="3"/>
    </row>
    <row r="192" spans="1:21" ht="12.75" hidden="1">
      <c r="A192" s="58"/>
      <c r="B192" s="3"/>
      <c r="C192" s="35"/>
      <c r="D192" s="3"/>
      <c r="E192" s="33"/>
      <c r="F192" s="33"/>
      <c r="G192" s="33"/>
      <c r="H192" s="33"/>
      <c r="I192" s="34"/>
      <c r="J192" s="34"/>
      <c r="K192" s="3"/>
      <c r="L192" s="52"/>
      <c r="M192" s="33"/>
      <c r="N192" s="33"/>
      <c r="O192" s="33"/>
      <c r="P192" s="33"/>
      <c r="Q192" s="33"/>
      <c r="R192" s="33"/>
      <c r="S192" s="33"/>
      <c r="T192" s="3"/>
      <c r="U192" s="3"/>
    </row>
    <row r="193" spans="1:21" ht="12.75" hidden="1">
      <c r="A193" s="57"/>
      <c r="B193" s="3"/>
      <c r="C193" s="35"/>
      <c r="D193" s="3"/>
      <c r="E193" s="33"/>
      <c r="F193" s="33"/>
      <c r="G193" s="33"/>
      <c r="H193" s="33"/>
      <c r="I193" s="34"/>
      <c r="J193" s="34"/>
      <c r="K193" s="3"/>
      <c r="L193" s="52"/>
      <c r="M193" s="33"/>
      <c r="N193" s="33"/>
      <c r="O193" s="33"/>
      <c r="P193" s="33"/>
      <c r="Q193" s="33"/>
      <c r="R193" s="33"/>
      <c r="S193" s="33"/>
      <c r="T193" s="3"/>
      <c r="U193" s="3"/>
    </row>
    <row r="194" spans="1:21" ht="12.75" hidden="1">
      <c r="A194" s="58"/>
      <c r="B194" s="3"/>
      <c r="C194" s="35"/>
      <c r="D194" s="3"/>
      <c r="E194" s="33"/>
      <c r="F194" s="33"/>
      <c r="G194" s="33"/>
      <c r="H194" s="33"/>
      <c r="I194" s="34"/>
      <c r="J194" s="34"/>
      <c r="K194" s="3"/>
      <c r="L194" s="52"/>
      <c r="M194" s="33"/>
      <c r="N194" s="33"/>
      <c r="O194" s="33"/>
      <c r="P194" s="33"/>
      <c r="Q194" s="33"/>
      <c r="R194" s="33"/>
      <c r="S194" s="33"/>
      <c r="T194" s="3"/>
      <c r="U194" s="3"/>
    </row>
    <row r="195" spans="1:21" ht="12.75" hidden="1">
      <c r="A195" s="57"/>
      <c r="B195" s="3"/>
      <c r="C195" s="35"/>
      <c r="D195" s="3"/>
      <c r="E195" s="33"/>
      <c r="F195" s="33"/>
      <c r="G195" s="33"/>
      <c r="H195" s="33"/>
      <c r="I195" s="34"/>
      <c r="J195" s="34"/>
      <c r="K195" s="3"/>
      <c r="L195" s="52"/>
      <c r="M195" s="33"/>
      <c r="N195" s="33"/>
      <c r="O195" s="33"/>
      <c r="P195" s="33"/>
      <c r="Q195" s="33"/>
      <c r="R195" s="33"/>
      <c r="S195" s="33"/>
      <c r="T195" s="3"/>
      <c r="U195" s="3"/>
    </row>
    <row r="196" spans="1:21" ht="12.75" hidden="1">
      <c r="A196" s="58"/>
      <c r="B196" s="3"/>
      <c r="C196" s="35"/>
      <c r="D196" s="3"/>
      <c r="E196" s="33"/>
      <c r="F196" s="33"/>
      <c r="G196" s="33"/>
      <c r="H196" s="33"/>
      <c r="I196" s="34"/>
      <c r="J196" s="34"/>
      <c r="K196" s="3"/>
      <c r="L196" s="52"/>
      <c r="M196" s="33"/>
      <c r="N196" s="33"/>
      <c r="O196" s="33"/>
      <c r="P196" s="33"/>
      <c r="Q196" s="33"/>
      <c r="R196" s="33"/>
      <c r="S196" s="33"/>
      <c r="T196" s="3"/>
      <c r="U196" s="3"/>
    </row>
    <row r="197" spans="1:21" ht="12.75" hidden="1">
      <c r="A197" s="57"/>
      <c r="B197" s="3"/>
      <c r="C197" s="35"/>
      <c r="D197" s="3"/>
      <c r="E197" s="33"/>
      <c r="F197" s="33"/>
      <c r="G197" s="33"/>
      <c r="H197" s="33"/>
      <c r="I197" s="34"/>
      <c r="J197" s="34"/>
      <c r="K197" s="3"/>
      <c r="L197" s="52"/>
      <c r="M197" s="33"/>
      <c r="N197" s="33"/>
      <c r="O197" s="33"/>
      <c r="P197" s="33"/>
      <c r="Q197" s="33"/>
      <c r="R197" s="33"/>
      <c r="S197" s="33"/>
      <c r="T197" s="3"/>
      <c r="U197" s="3"/>
    </row>
    <row r="198" spans="1:21" ht="12.75" hidden="1">
      <c r="A198" s="58"/>
      <c r="B198" s="3"/>
      <c r="C198" s="35"/>
      <c r="D198" s="3"/>
      <c r="E198" s="33"/>
      <c r="F198" s="33"/>
      <c r="G198" s="33"/>
      <c r="H198" s="33"/>
      <c r="I198" s="34"/>
      <c r="J198" s="34"/>
      <c r="K198" s="3"/>
      <c r="L198" s="52"/>
      <c r="M198" s="33"/>
      <c r="N198" s="33"/>
      <c r="O198" s="33"/>
      <c r="P198" s="33"/>
      <c r="Q198" s="33"/>
      <c r="R198" s="33"/>
      <c r="S198" s="33"/>
      <c r="T198" s="3"/>
      <c r="U198" s="3"/>
    </row>
    <row r="199" spans="1:21" ht="12.75" hidden="1">
      <c r="A199" s="57"/>
      <c r="B199" s="3"/>
      <c r="C199" s="35"/>
      <c r="D199" s="3"/>
      <c r="E199" s="33"/>
      <c r="F199" s="33"/>
      <c r="G199" s="33"/>
      <c r="H199" s="33"/>
      <c r="I199" s="34"/>
      <c r="J199" s="34"/>
      <c r="K199" s="3"/>
      <c r="L199" s="52"/>
      <c r="M199" s="33"/>
      <c r="N199" s="33"/>
      <c r="O199" s="33"/>
      <c r="P199" s="33"/>
      <c r="Q199" s="33"/>
      <c r="R199" s="33"/>
      <c r="S199" s="33"/>
      <c r="T199" s="3"/>
      <c r="U199" s="3"/>
    </row>
    <row r="200" spans="1:21" ht="12.75" hidden="1">
      <c r="A200" s="58"/>
      <c r="B200" s="3"/>
      <c r="C200" s="35"/>
      <c r="D200" s="3"/>
      <c r="E200" s="33"/>
      <c r="F200" s="33"/>
      <c r="G200" s="33"/>
      <c r="H200" s="33"/>
      <c r="I200" s="34"/>
      <c r="J200" s="34"/>
      <c r="K200" s="3"/>
      <c r="L200" s="40"/>
      <c r="M200" s="33"/>
      <c r="N200" s="33"/>
      <c r="O200" s="33"/>
      <c r="P200" s="33"/>
      <c r="Q200" s="33"/>
      <c r="R200" s="33"/>
      <c r="S200" s="33"/>
      <c r="T200" s="3"/>
      <c r="U200" s="3"/>
    </row>
    <row r="201" spans="1:21" ht="12.75" hidden="1">
      <c r="A201" s="57"/>
      <c r="B201" s="3"/>
      <c r="C201" s="35"/>
      <c r="D201" s="3"/>
      <c r="E201" s="33"/>
      <c r="F201" s="33"/>
      <c r="G201" s="33"/>
      <c r="H201" s="33"/>
      <c r="I201" s="34"/>
      <c r="J201" s="34"/>
      <c r="K201" s="3"/>
      <c r="L201" s="40"/>
      <c r="M201" s="33"/>
      <c r="N201" s="33"/>
      <c r="O201" s="33"/>
      <c r="P201" s="33"/>
      <c r="Q201" s="33"/>
      <c r="R201" s="33"/>
      <c r="S201" s="33"/>
      <c r="T201" s="3"/>
      <c r="U201" s="3"/>
    </row>
    <row r="202" spans="1:21" ht="12.75" hidden="1">
      <c r="A202" s="58"/>
      <c r="B202" s="3"/>
      <c r="C202" s="35"/>
      <c r="D202" s="3"/>
      <c r="E202" s="33"/>
      <c r="F202" s="33"/>
      <c r="G202" s="33"/>
      <c r="H202" s="33"/>
      <c r="I202" s="34"/>
      <c r="J202" s="34"/>
      <c r="K202" s="3"/>
      <c r="L202" s="40"/>
      <c r="M202" s="33"/>
      <c r="N202" s="33"/>
      <c r="O202" s="33"/>
      <c r="P202" s="33"/>
      <c r="Q202" s="33"/>
      <c r="R202" s="33"/>
      <c r="S202" s="33"/>
      <c r="T202" s="3"/>
      <c r="U202" s="3"/>
    </row>
    <row r="203" spans="1:21" ht="12.75" hidden="1">
      <c r="A203" s="57"/>
      <c r="B203" s="3"/>
      <c r="C203" s="35"/>
      <c r="D203" s="3"/>
      <c r="E203" s="33"/>
      <c r="F203" s="33"/>
      <c r="G203" s="33"/>
      <c r="H203" s="33"/>
      <c r="I203" s="34"/>
      <c r="J203" s="34"/>
      <c r="K203" s="3"/>
      <c r="L203" s="40"/>
      <c r="M203" s="33"/>
      <c r="N203" s="33"/>
      <c r="O203" s="33"/>
      <c r="P203" s="33"/>
      <c r="Q203" s="33"/>
      <c r="R203" s="33"/>
      <c r="S203" s="33"/>
      <c r="T203" s="3"/>
      <c r="U203" s="3"/>
    </row>
    <row r="204" spans="1:21" ht="12.75" hidden="1">
      <c r="A204" s="58"/>
      <c r="B204" s="3"/>
      <c r="C204" s="35"/>
      <c r="D204" s="3"/>
      <c r="E204" s="33"/>
      <c r="F204" s="33"/>
      <c r="G204" s="33"/>
      <c r="H204" s="33"/>
      <c r="I204" s="34"/>
      <c r="J204" s="34"/>
      <c r="K204" s="3"/>
      <c r="L204" s="52"/>
      <c r="M204" s="33"/>
      <c r="N204" s="33"/>
      <c r="O204" s="33"/>
      <c r="P204" s="33"/>
      <c r="Q204" s="33"/>
      <c r="R204" s="33"/>
      <c r="S204" s="33"/>
      <c r="T204" s="3"/>
      <c r="U204" s="3"/>
    </row>
    <row r="205" spans="1:21" ht="12.75" hidden="1">
      <c r="A205" s="57"/>
      <c r="B205" s="3"/>
      <c r="C205" s="35"/>
      <c r="D205" s="3"/>
      <c r="E205" s="33"/>
      <c r="F205" s="33"/>
      <c r="G205" s="33"/>
      <c r="H205" s="33"/>
      <c r="I205" s="34"/>
      <c r="J205" s="34"/>
      <c r="K205" s="3"/>
      <c r="L205" s="52"/>
      <c r="M205" s="33"/>
      <c r="N205" s="33"/>
      <c r="O205" s="33"/>
      <c r="P205" s="33"/>
      <c r="Q205" s="33"/>
      <c r="R205" s="33"/>
      <c r="S205" s="33"/>
      <c r="T205" s="3"/>
      <c r="U205" s="3"/>
    </row>
    <row r="206" spans="1:21" ht="12.75" hidden="1">
      <c r="A206" s="58"/>
      <c r="B206" s="3"/>
      <c r="C206" s="35"/>
      <c r="D206" s="3"/>
      <c r="E206" s="33"/>
      <c r="F206" s="33"/>
      <c r="G206" s="33"/>
      <c r="H206" s="33"/>
      <c r="I206" s="34"/>
      <c r="J206" s="34"/>
      <c r="K206" s="3"/>
      <c r="L206" s="52"/>
      <c r="M206" s="33"/>
      <c r="N206" s="33"/>
      <c r="O206" s="33"/>
      <c r="P206" s="33"/>
      <c r="Q206" s="33"/>
      <c r="R206" s="33"/>
      <c r="S206" s="33"/>
      <c r="T206" s="3"/>
      <c r="U206" s="3"/>
    </row>
    <row r="207" spans="1:21" ht="12.75" hidden="1">
      <c r="A207" s="57"/>
      <c r="B207" s="3"/>
      <c r="C207" s="35"/>
      <c r="D207" s="3"/>
      <c r="E207" s="33"/>
      <c r="F207" s="33"/>
      <c r="G207" s="33"/>
      <c r="H207" s="33"/>
      <c r="I207" s="34"/>
      <c r="J207" s="34"/>
      <c r="K207" s="3"/>
      <c r="L207" s="52"/>
      <c r="M207" s="33"/>
      <c r="N207" s="33"/>
      <c r="O207" s="33"/>
      <c r="P207" s="33"/>
      <c r="Q207" s="33"/>
      <c r="R207" s="33"/>
      <c r="S207" s="33"/>
      <c r="T207" s="3"/>
      <c r="U207" s="3"/>
    </row>
    <row r="208" spans="1:21" ht="12.75" hidden="1">
      <c r="A208" s="58"/>
      <c r="B208" s="3"/>
      <c r="C208" s="35"/>
      <c r="D208" s="3"/>
      <c r="E208" s="33"/>
      <c r="F208" s="33"/>
      <c r="G208" s="33"/>
      <c r="H208" s="33"/>
      <c r="I208" s="34"/>
      <c r="J208" s="34"/>
      <c r="K208" s="3"/>
      <c r="L208" s="52"/>
      <c r="M208" s="33"/>
      <c r="N208" s="33"/>
      <c r="O208" s="33"/>
      <c r="P208" s="33"/>
      <c r="Q208" s="33"/>
      <c r="R208" s="33"/>
      <c r="S208" s="33"/>
      <c r="T208" s="3"/>
      <c r="U208" s="3"/>
    </row>
    <row r="209" spans="1:21" ht="12.75" hidden="1">
      <c r="A209" s="57"/>
      <c r="B209" s="3"/>
      <c r="C209" s="35"/>
      <c r="D209" s="3"/>
      <c r="E209" s="33"/>
      <c r="F209" s="33"/>
      <c r="G209" s="33"/>
      <c r="H209" s="33"/>
      <c r="I209" s="34"/>
      <c r="J209" s="34"/>
      <c r="K209" s="3"/>
      <c r="L209" s="52"/>
      <c r="M209" s="33"/>
      <c r="N209" s="33"/>
      <c r="O209" s="33"/>
      <c r="P209" s="33"/>
      <c r="Q209" s="33"/>
      <c r="R209" s="33"/>
      <c r="S209" s="33"/>
      <c r="T209" s="3"/>
      <c r="U209" s="3"/>
    </row>
    <row r="210" spans="1:21" ht="12.75" hidden="1">
      <c r="A210" s="58"/>
      <c r="B210" s="3"/>
      <c r="C210" s="35"/>
      <c r="D210" s="3"/>
      <c r="E210" s="33"/>
      <c r="F210" s="33"/>
      <c r="G210" s="33"/>
      <c r="H210" s="33"/>
      <c r="I210" s="34"/>
      <c r="J210" s="34"/>
      <c r="K210" s="3"/>
      <c r="L210" s="52"/>
      <c r="M210" s="33"/>
      <c r="N210" s="33"/>
      <c r="O210" s="33"/>
      <c r="P210" s="33"/>
      <c r="Q210" s="33"/>
      <c r="R210" s="33"/>
      <c r="S210" s="33"/>
      <c r="T210" s="3"/>
      <c r="U210" s="3"/>
    </row>
    <row r="211" spans="1:21" ht="12.75" hidden="1">
      <c r="A211" s="57"/>
      <c r="B211" s="3"/>
      <c r="C211" s="35"/>
      <c r="D211" s="3"/>
      <c r="E211" s="33"/>
      <c r="F211" s="33"/>
      <c r="G211" s="33"/>
      <c r="H211" s="33"/>
      <c r="I211" s="34"/>
      <c r="J211" s="34"/>
      <c r="K211" s="3"/>
      <c r="L211" s="52"/>
      <c r="M211" s="33"/>
      <c r="N211" s="33"/>
      <c r="O211" s="33"/>
      <c r="P211" s="33"/>
      <c r="Q211" s="33"/>
      <c r="R211" s="33"/>
      <c r="S211" s="33"/>
      <c r="T211" s="3"/>
      <c r="U211" s="3"/>
    </row>
    <row r="212" spans="1:21" ht="12.75" hidden="1">
      <c r="A212" s="58"/>
      <c r="B212" s="3"/>
      <c r="C212" s="35"/>
      <c r="D212" s="3"/>
      <c r="E212" s="33"/>
      <c r="F212" s="33"/>
      <c r="G212" s="33"/>
      <c r="H212" s="33"/>
      <c r="I212" s="34"/>
      <c r="J212" s="34"/>
      <c r="K212" s="3"/>
      <c r="L212" s="52"/>
      <c r="M212" s="33"/>
      <c r="N212" s="33"/>
      <c r="O212" s="33"/>
      <c r="P212" s="33"/>
      <c r="Q212" s="33"/>
      <c r="R212" s="33"/>
      <c r="S212" s="33"/>
      <c r="T212" s="3"/>
      <c r="U212" s="3"/>
    </row>
    <row r="213" spans="1:21" ht="12.75" hidden="1">
      <c r="A213" s="57"/>
      <c r="B213" s="3"/>
      <c r="C213" s="35"/>
      <c r="D213" s="3"/>
      <c r="E213" s="33"/>
      <c r="F213" s="33"/>
      <c r="G213" s="33"/>
      <c r="H213" s="33"/>
      <c r="I213" s="34"/>
      <c r="J213" s="34"/>
      <c r="K213" s="3"/>
      <c r="L213" s="52"/>
      <c r="M213" s="33"/>
      <c r="N213" s="33"/>
      <c r="O213" s="33"/>
      <c r="P213" s="33"/>
      <c r="Q213" s="33"/>
      <c r="R213" s="33"/>
      <c r="S213" s="33"/>
      <c r="T213" s="3"/>
      <c r="U213" s="3"/>
    </row>
    <row r="214" spans="1:21" ht="12.75" hidden="1">
      <c r="A214" s="58"/>
      <c r="B214" s="3"/>
      <c r="C214" s="35"/>
      <c r="D214" s="3"/>
      <c r="E214" s="33"/>
      <c r="F214" s="33"/>
      <c r="G214" s="33"/>
      <c r="H214" s="33"/>
      <c r="I214" s="34"/>
      <c r="J214" s="34"/>
      <c r="K214" s="3"/>
      <c r="L214" s="52"/>
      <c r="M214" s="33"/>
      <c r="N214" s="33"/>
      <c r="O214" s="33"/>
      <c r="P214" s="33"/>
      <c r="Q214" s="33"/>
      <c r="R214" s="33"/>
      <c r="S214" s="33"/>
      <c r="T214" s="3"/>
      <c r="U214" s="3"/>
    </row>
    <row r="215" spans="1:21" ht="12.75" hidden="1">
      <c r="A215" s="57"/>
      <c r="B215" s="3"/>
      <c r="C215" s="35"/>
      <c r="D215" s="3"/>
      <c r="E215" s="33"/>
      <c r="F215" s="33"/>
      <c r="G215" s="33"/>
      <c r="H215" s="33"/>
      <c r="I215" s="34"/>
      <c r="J215" s="34"/>
      <c r="K215" s="3"/>
      <c r="L215" s="52"/>
      <c r="M215" s="33"/>
      <c r="N215" s="33"/>
      <c r="O215" s="33"/>
      <c r="P215" s="33"/>
      <c r="Q215" s="33"/>
      <c r="R215" s="33"/>
      <c r="S215" s="33"/>
      <c r="T215" s="3"/>
      <c r="U215" s="3"/>
    </row>
    <row r="216" spans="1:21" ht="12.75" hidden="1">
      <c r="A216" s="58"/>
      <c r="B216" s="3"/>
      <c r="C216" s="35"/>
      <c r="D216" s="3"/>
      <c r="E216" s="33"/>
      <c r="F216" s="33"/>
      <c r="G216" s="33"/>
      <c r="H216" s="33"/>
      <c r="I216" s="34"/>
      <c r="J216" s="34"/>
      <c r="K216" s="3"/>
      <c r="L216" s="52"/>
      <c r="M216" s="33"/>
      <c r="N216" s="33"/>
      <c r="O216" s="33"/>
      <c r="P216" s="33"/>
      <c r="Q216" s="33"/>
      <c r="R216" s="33"/>
      <c r="S216" s="33"/>
      <c r="T216" s="3"/>
      <c r="U216" s="3"/>
    </row>
    <row r="217" spans="1:21" ht="12.75" hidden="1">
      <c r="A217" s="57"/>
      <c r="B217" s="3"/>
      <c r="C217" s="35"/>
      <c r="D217" s="3"/>
      <c r="E217" s="33"/>
      <c r="F217" s="33"/>
      <c r="G217" s="33"/>
      <c r="H217" s="33"/>
      <c r="I217" s="34"/>
      <c r="J217" s="34"/>
      <c r="K217" s="3"/>
      <c r="L217" s="52"/>
      <c r="M217" s="33"/>
      <c r="N217" s="33"/>
      <c r="O217" s="33"/>
      <c r="P217" s="33"/>
      <c r="Q217" s="33"/>
      <c r="R217" s="33"/>
      <c r="S217" s="33"/>
      <c r="T217" s="3"/>
      <c r="U217" s="3"/>
    </row>
    <row r="218" spans="1:21" ht="12.75" hidden="1">
      <c r="A218" s="58"/>
      <c r="B218" s="3"/>
      <c r="C218" s="35"/>
      <c r="D218" s="3"/>
      <c r="E218" s="33"/>
      <c r="F218" s="33"/>
      <c r="G218" s="33"/>
      <c r="H218" s="33"/>
      <c r="I218" s="34"/>
      <c r="J218" s="34"/>
      <c r="K218" s="3"/>
      <c r="L218" s="52"/>
      <c r="M218" s="33"/>
      <c r="N218" s="33"/>
      <c r="O218" s="33"/>
      <c r="P218" s="33"/>
      <c r="Q218" s="33"/>
      <c r="R218" s="33"/>
      <c r="S218" s="33"/>
      <c r="T218" s="3"/>
      <c r="U218" s="3"/>
    </row>
    <row r="219" spans="1:21" ht="12.75" hidden="1">
      <c r="A219" s="57"/>
      <c r="B219" s="3"/>
      <c r="C219" s="35"/>
      <c r="D219" s="3"/>
      <c r="E219" s="33"/>
      <c r="F219" s="33"/>
      <c r="G219" s="33"/>
      <c r="H219" s="33"/>
      <c r="I219" s="34"/>
      <c r="J219" s="34"/>
      <c r="K219" s="3"/>
      <c r="L219" s="52"/>
      <c r="M219" s="33"/>
      <c r="N219" s="33"/>
      <c r="O219" s="33"/>
      <c r="P219" s="33"/>
      <c r="Q219" s="33"/>
      <c r="R219" s="33"/>
      <c r="S219" s="33"/>
      <c r="T219" s="3"/>
      <c r="U219" s="3"/>
    </row>
    <row r="220" spans="1:21" ht="12.75" hidden="1">
      <c r="A220" s="58"/>
      <c r="B220" s="3"/>
      <c r="C220" s="35"/>
      <c r="D220" s="3"/>
      <c r="E220" s="33"/>
      <c r="F220" s="33"/>
      <c r="G220" s="33"/>
      <c r="H220" s="33"/>
      <c r="I220" s="34"/>
      <c r="J220" s="34"/>
      <c r="K220" s="3"/>
      <c r="L220" s="52"/>
      <c r="M220" s="33"/>
      <c r="N220" s="33"/>
      <c r="O220" s="33"/>
      <c r="P220" s="33"/>
      <c r="Q220" s="33"/>
      <c r="R220" s="33"/>
      <c r="S220" s="33"/>
      <c r="T220" s="3"/>
      <c r="U220" s="3"/>
    </row>
    <row r="221" spans="1:21" ht="12.75" hidden="1">
      <c r="A221" s="57"/>
      <c r="B221" s="3"/>
      <c r="C221" s="35"/>
      <c r="D221" s="3"/>
      <c r="E221" s="33"/>
      <c r="F221" s="33"/>
      <c r="G221" s="33"/>
      <c r="H221" s="33"/>
      <c r="I221" s="34"/>
      <c r="J221" s="34"/>
      <c r="K221" s="3"/>
      <c r="L221" s="52"/>
      <c r="M221" s="33"/>
      <c r="N221" s="33"/>
      <c r="O221" s="33"/>
      <c r="P221" s="33"/>
      <c r="Q221" s="33"/>
      <c r="R221" s="33"/>
      <c r="S221" s="33"/>
      <c r="T221" s="3"/>
      <c r="U221" s="3"/>
    </row>
    <row r="222" spans="1:21" ht="12.75" hidden="1">
      <c r="A222" s="58"/>
      <c r="B222" s="3"/>
      <c r="C222" s="35"/>
      <c r="D222" s="3"/>
      <c r="E222" s="33"/>
      <c r="F222" s="33"/>
      <c r="G222" s="33"/>
      <c r="H222" s="33"/>
      <c r="I222" s="34"/>
      <c r="J222" s="34"/>
      <c r="K222" s="3"/>
      <c r="L222" s="52"/>
      <c r="M222" s="33"/>
      <c r="N222" s="33"/>
      <c r="O222" s="33"/>
      <c r="P222" s="33"/>
      <c r="Q222" s="33"/>
      <c r="R222" s="33"/>
      <c r="S222" s="33"/>
      <c r="T222" s="3"/>
      <c r="U222" s="3"/>
    </row>
    <row r="223" spans="1:21" ht="12.75" hidden="1">
      <c r="A223" s="57"/>
      <c r="B223" s="3"/>
      <c r="C223" s="35"/>
      <c r="D223" s="3"/>
      <c r="E223" s="33"/>
      <c r="F223" s="33"/>
      <c r="G223" s="33"/>
      <c r="H223" s="33"/>
      <c r="I223" s="34"/>
      <c r="J223" s="34"/>
      <c r="K223" s="3"/>
      <c r="L223" s="52"/>
      <c r="M223" s="33"/>
      <c r="N223" s="33"/>
      <c r="O223" s="33"/>
      <c r="P223" s="33"/>
      <c r="Q223" s="33"/>
      <c r="R223" s="33"/>
      <c r="S223" s="33"/>
      <c r="T223" s="3"/>
      <c r="U223" s="3"/>
    </row>
    <row r="224" spans="1:21" ht="12.75" hidden="1">
      <c r="A224" s="58"/>
      <c r="B224" s="3"/>
      <c r="C224" s="35"/>
      <c r="D224" s="3"/>
      <c r="E224" s="33"/>
      <c r="F224" s="33"/>
      <c r="G224" s="33"/>
      <c r="H224" s="33"/>
      <c r="I224" s="34"/>
      <c r="J224" s="34"/>
      <c r="K224" s="3"/>
      <c r="L224" s="52"/>
      <c r="M224" s="33"/>
      <c r="N224" s="33"/>
      <c r="O224" s="33"/>
      <c r="P224" s="33"/>
      <c r="Q224" s="33"/>
      <c r="R224" s="33"/>
      <c r="S224" s="33"/>
      <c r="T224" s="3"/>
      <c r="U224" s="3"/>
    </row>
    <row r="225" spans="1:21" ht="12.75" hidden="1">
      <c r="A225" s="57"/>
      <c r="B225" s="3"/>
      <c r="C225" s="35"/>
      <c r="D225" s="3"/>
      <c r="E225" s="33"/>
      <c r="F225" s="33"/>
      <c r="G225" s="33"/>
      <c r="H225" s="33"/>
      <c r="I225" s="34"/>
      <c r="J225" s="34"/>
      <c r="K225" s="3"/>
      <c r="L225" s="52"/>
      <c r="M225" s="33"/>
      <c r="N225" s="33"/>
      <c r="O225" s="33"/>
      <c r="P225" s="33"/>
      <c r="Q225" s="33"/>
      <c r="R225" s="33"/>
      <c r="S225" s="33"/>
      <c r="T225" s="3"/>
      <c r="U225" s="3"/>
    </row>
    <row r="226" spans="1:21" ht="12.75" hidden="1">
      <c r="A226" s="58"/>
      <c r="B226" s="3"/>
      <c r="C226" s="35"/>
      <c r="D226" s="3"/>
      <c r="E226" s="33"/>
      <c r="F226" s="33"/>
      <c r="G226" s="33"/>
      <c r="H226" s="33"/>
      <c r="I226" s="34"/>
      <c r="J226" s="34"/>
      <c r="K226" s="3"/>
      <c r="L226" s="52"/>
      <c r="M226" s="33"/>
      <c r="N226" s="33"/>
      <c r="O226" s="33"/>
      <c r="P226" s="33"/>
      <c r="Q226" s="33"/>
      <c r="R226" s="33"/>
      <c r="S226" s="33"/>
      <c r="T226" s="3"/>
      <c r="U226" s="3"/>
    </row>
    <row r="227" spans="1:21" ht="12.75" hidden="1">
      <c r="A227" s="57"/>
      <c r="B227" s="3"/>
      <c r="C227" s="35"/>
      <c r="D227" s="3"/>
      <c r="E227" s="33"/>
      <c r="F227" s="33"/>
      <c r="G227" s="33"/>
      <c r="H227" s="33"/>
      <c r="I227" s="34"/>
      <c r="J227" s="34"/>
      <c r="K227" s="3"/>
      <c r="L227" s="52"/>
      <c r="M227" s="33"/>
      <c r="N227" s="33"/>
      <c r="O227" s="33"/>
      <c r="P227" s="33"/>
      <c r="Q227" s="33"/>
      <c r="R227" s="33"/>
      <c r="S227" s="33"/>
      <c r="T227" s="3"/>
      <c r="U227" s="3"/>
    </row>
    <row r="228" spans="1:21" ht="12.75" hidden="1">
      <c r="A228" s="58"/>
      <c r="B228" s="3"/>
      <c r="C228" s="35"/>
      <c r="D228" s="3"/>
      <c r="E228" s="33"/>
      <c r="F228" s="33"/>
      <c r="G228" s="33"/>
      <c r="H228" s="33"/>
      <c r="I228" s="34"/>
      <c r="J228" s="34"/>
      <c r="K228" s="3"/>
      <c r="L228" s="52"/>
      <c r="M228" s="33"/>
      <c r="N228" s="33"/>
      <c r="O228" s="33"/>
      <c r="P228" s="33"/>
      <c r="Q228" s="33"/>
      <c r="R228" s="33"/>
      <c r="S228" s="33"/>
      <c r="T228" s="3"/>
      <c r="U228" s="3"/>
    </row>
    <row r="229" spans="1:21" ht="12.75" hidden="1">
      <c r="A229" s="57"/>
      <c r="B229" s="3"/>
      <c r="C229" s="35"/>
      <c r="D229" s="3"/>
      <c r="E229" s="33"/>
      <c r="F229" s="33"/>
      <c r="G229" s="33"/>
      <c r="H229" s="33"/>
      <c r="I229" s="34"/>
      <c r="J229" s="34"/>
      <c r="K229" s="3"/>
      <c r="L229" s="52"/>
      <c r="M229" s="33"/>
      <c r="N229" s="33"/>
      <c r="O229" s="33"/>
      <c r="P229" s="33"/>
      <c r="Q229" s="33"/>
      <c r="R229" s="33"/>
      <c r="S229" s="33"/>
      <c r="T229" s="3"/>
      <c r="U229" s="3"/>
    </row>
    <row r="230" spans="1:21" ht="12.75" hidden="1">
      <c r="A230" s="58"/>
      <c r="B230" s="3"/>
      <c r="C230" s="35"/>
      <c r="D230" s="3"/>
      <c r="E230" s="33"/>
      <c r="F230" s="33"/>
      <c r="G230" s="33"/>
      <c r="H230" s="33"/>
      <c r="I230" s="34"/>
      <c r="J230" s="34"/>
      <c r="K230" s="3"/>
      <c r="L230" s="52"/>
      <c r="M230" s="33"/>
      <c r="N230" s="33"/>
      <c r="O230" s="33"/>
      <c r="P230" s="33"/>
      <c r="Q230" s="33"/>
      <c r="R230" s="33"/>
      <c r="S230" s="33"/>
      <c r="T230" s="3"/>
      <c r="U230" s="3"/>
    </row>
    <row r="231" spans="1:21" ht="12.75" hidden="1">
      <c r="A231" s="57"/>
      <c r="B231" s="3"/>
      <c r="C231" s="35"/>
      <c r="D231" s="3"/>
      <c r="E231" s="33"/>
      <c r="F231" s="33"/>
      <c r="G231" s="33"/>
      <c r="H231" s="33"/>
      <c r="I231" s="34"/>
      <c r="J231" s="34"/>
      <c r="K231" s="3"/>
      <c r="L231" s="52"/>
      <c r="M231" s="33"/>
      <c r="N231" s="33"/>
      <c r="O231" s="33"/>
      <c r="P231" s="33"/>
      <c r="Q231" s="33"/>
      <c r="R231" s="33"/>
      <c r="S231" s="33"/>
      <c r="T231" s="3"/>
      <c r="U231" s="3"/>
    </row>
    <row r="232" spans="1:21" ht="12.75" hidden="1">
      <c r="A232" s="58"/>
      <c r="B232" s="3"/>
      <c r="C232" s="35"/>
      <c r="D232" s="3"/>
      <c r="E232" s="33"/>
      <c r="F232" s="33"/>
      <c r="G232" s="33"/>
      <c r="H232" s="33"/>
      <c r="I232" s="34"/>
      <c r="J232" s="34"/>
      <c r="K232" s="3"/>
      <c r="L232" s="52"/>
      <c r="M232" s="33"/>
      <c r="N232" s="33"/>
      <c r="O232" s="33"/>
      <c r="P232" s="33"/>
      <c r="Q232" s="33"/>
      <c r="R232" s="33"/>
      <c r="S232" s="33"/>
      <c r="T232" s="3"/>
      <c r="U232" s="3"/>
    </row>
    <row r="233" spans="1:21" ht="12.75" hidden="1">
      <c r="A233" s="57"/>
      <c r="B233" s="3"/>
      <c r="C233" s="35"/>
      <c r="D233" s="3"/>
      <c r="E233" s="33"/>
      <c r="F233" s="33"/>
      <c r="G233" s="33"/>
      <c r="H233" s="33"/>
      <c r="I233" s="34"/>
      <c r="J233" s="34"/>
      <c r="K233" s="3"/>
      <c r="L233" s="52"/>
      <c r="M233" s="33"/>
      <c r="N233" s="33"/>
      <c r="O233" s="33"/>
      <c r="P233" s="33"/>
      <c r="Q233" s="33"/>
      <c r="R233" s="33"/>
      <c r="S233" s="33"/>
      <c r="T233" s="3"/>
      <c r="U233" s="3"/>
    </row>
    <row r="234" spans="1:21" ht="12.75" hidden="1">
      <c r="A234" s="58"/>
      <c r="B234" s="3"/>
      <c r="C234" s="35"/>
      <c r="D234" s="3"/>
      <c r="E234" s="33"/>
      <c r="F234" s="33"/>
      <c r="G234" s="33"/>
      <c r="H234" s="33"/>
      <c r="I234" s="34"/>
      <c r="J234" s="34"/>
      <c r="K234" s="3"/>
      <c r="L234" s="52"/>
      <c r="M234" s="33"/>
      <c r="N234" s="33"/>
      <c r="O234" s="33"/>
      <c r="P234" s="33"/>
      <c r="Q234" s="33"/>
      <c r="R234" s="33"/>
      <c r="S234" s="33"/>
      <c r="T234" s="3"/>
      <c r="U234" s="3"/>
    </row>
    <row r="235" spans="1:21" ht="12.75" hidden="1">
      <c r="A235" s="57"/>
      <c r="B235" s="3"/>
      <c r="C235" s="35"/>
      <c r="D235" s="3"/>
      <c r="E235" s="33"/>
      <c r="F235" s="33"/>
      <c r="G235" s="33"/>
      <c r="H235" s="33"/>
      <c r="I235" s="34"/>
      <c r="J235" s="34"/>
      <c r="K235" s="3"/>
      <c r="L235" s="52"/>
      <c r="M235" s="33"/>
      <c r="N235" s="33"/>
      <c r="O235" s="33"/>
      <c r="P235" s="33"/>
      <c r="Q235" s="33"/>
      <c r="R235" s="33"/>
      <c r="S235" s="33"/>
      <c r="T235" s="3"/>
      <c r="U235" s="3"/>
    </row>
    <row r="236" spans="1:21" ht="12.75" hidden="1">
      <c r="A236" s="58"/>
      <c r="B236" s="3"/>
      <c r="C236" s="35"/>
      <c r="D236" s="3"/>
      <c r="E236" s="33"/>
      <c r="F236" s="33"/>
      <c r="G236" s="33"/>
      <c r="H236" s="33"/>
      <c r="I236" s="34"/>
      <c r="J236" s="34"/>
      <c r="K236" s="3"/>
      <c r="L236" s="52"/>
      <c r="M236" s="33"/>
      <c r="N236" s="33"/>
      <c r="O236" s="33"/>
      <c r="P236" s="33"/>
      <c r="Q236" s="33"/>
      <c r="R236" s="33"/>
      <c r="S236" s="33"/>
      <c r="T236" s="3"/>
      <c r="U236" s="3"/>
    </row>
    <row r="237" spans="1:21" ht="12.75" hidden="1">
      <c r="A237" s="57"/>
      <c r="B237" s="3"/>
      <c r="C237" s="35"/>
      <c r="D237" s="3"/>
      <c r="E237" s="33"/>
      <c r="F237" s="33"/>
      <c r="G237" s="33"/>
      <c r="H237" s="33"/>
      <c r="I237" s="34"/>
      <c r="J237" s="34"/>
      <c r="K237" s="3"/>
      <c r="L237" s="52"/>
      <c r="M237" s="33"/>
      <c r="N237" s="33"/>
      <c r="O237" s="33"/>
      <c r="P237" s="33"/>
      <c r="Q237" s="33"/>
      <c r="R237" s="33"/>
      <c r="S237" s="33"/>
      <c r="T237" s="3"/>
      <c r="U237" s="3"/>
    </row>
    <row r="238" spans="1:21" ht="12.75" hidden="1">
      <c r="A238" s="58"/>
      <c r="B238" s="3"/>
      <c r="C238" s="35"/>
      <c r="D238" s="3"/>
      <c r="E238" s="33"/>
      <c r="F238" s="33"/>
      <c r="G238" s="33"/>
      <c r="H238" s="33"/>
      <c r="I238" s="34"/>
      <c r="J238" s="34"/>
      <c r="K238" s="3"/>
      <c r="L238" s="52"/>
      <c r="M238" s="33"/>
      <c r="N238" s="33"/>
      <c r="O238" s="33"/>
      <c r="P238" s="33"/>
      <c r="Q238" s="33"/>
      <c r="R238" s="33"/>
      <c r="S238" s="33"/>
      <c r="T238" s="3"/>
      <c r="U238" s="3"/>
    </row>
    <row r="239" spans="1:21" ht="12.75" hidden="1">
      <c r="A239" s="57"/>
      <c r="B239" s="3"/>
      <c r="C239" s="35"/>
      <c r="D239" s="3"/>
      <c r="E239" s="33"/>
      <c r="F239" s="33"/>
      <c r="G239" s="33"/>
      <c r="H239" s="33"/>
      <c r="I239" s="34"/>
      <c r="J239" s="34"/>
      <c r="K239" s="3"/>
      <c r="L239" s="52"/>
      <c r="M239" s="33"/>
      <c r="N239" s="33"/>
      <c r="O239" s="33"/>
      <c r="P239" s="33"/>
      <c r="Q239" s="33"/>
      <c r="R239" s="33"/>
      <c r="S239" s="33"/>
      <c r="T239" s="3"/>
      <c r="U239" s="3"/>
    </row>
    <row r="240" spans="1:21" ht="12.75" hidden="1">
      <c r="A240" s="58"/>
      <c r="B240" s="3"/>
      <c r="C240" s="35"/>
      <c r="D240" s="3"/>
      <c r="E240" s="33"/>
      <c r="F240" s="33"/>
      <c r="G240" s="33"/>
      <c r="H240" s="33"/>
      <c r="I240" s="34"/>
      <c r="J240" s="34"/>
      <c r="K240" s="3"/>
      <c r="L240" s="52"/>
      <c r="M240" s="33"/>
      <c r="N240" s="33"/>
      <c r="O240" s="33"/>
      <c r="P240" s="33"/>
      <c r="Q240" s="33"/>
      <c r="R240" s="33"/>
      <c r="S240" s="33"/>
      <c r="T240" s="3"/>
      <c r="U240" s="3"/>
    </row>
    <row r="241" spans="1:21" ht="12.75" hidden="1">
      <c r="A241" s="57"/>
      <c r="B241" s="3"/>
      <c r="C241" s="35"/>
      <c r="D241" s="3"/>
      <c r="E241" s="33"/>
      <c r="F241" s="33"/>
      <c r="G241" s="33"/>
      <c r="H241" s="33"/>
      <c r="I241" s="34"/>
      <c r="J241" s="34"/>
      <c r="K241" s="3"/>
      <c r="L241" s="52"/>
      <c r="M241" s="33"/>
      <c r="N241" s="33"/>
      <c r="O241" s="33"/>
      <c r="P241" s="33"/>
      <c r="Q241" s="33"/>
      <c r="R241" s="33"/>
      <c r="S241" s="33"/>
      <c r="T241" s="3"/>
      <c r="U241" s="3"/>
    </row>
    <row r="242" spans="1:21" ht="12.75" hidden="1">
      <c r="A242" s="58"/>
      <c r="B242" s="3"/>
      <c r="C242" s="35"/>
      <c r="D242" s="3"/>
      <c r="E242" s="33"/>
      <c r="F242" s="33"/>
      <c r="G242" s="33"/>
      <c r="H242" s="33"/>
      <c r="I242" s="34"/>
      <c r="J242" s="34"/>
      <c r="K242" s="3"/>
      <c r="L242" s="52"/>
      <c r="M242" s="33"/>
      <c r="N242" s="33"/>
      <c r="O242" s="33"/>
      <c r="P242" s="33"/>
      <c r="Q242" s="33"/>
      <c r="R242" s="33"/>
      <c r="S242" s="33"/>
      <c r="T242" s="3"/>
      <c r="U242" s="3"/>
    </row>
    <row r="243" spans="1:21" ht="12.75" hidden="1">
      <c r="A243" s="57"/>
      <c r="B243" s="3"/>
      <c r="C243" s="35"/>
      <c r="D243" s="3"/>
      <c r="E243" s="33"/>
      <c r="F243" s="33"/>
      <c r="G243" s="33"/>
      <c r="H243" s="33"/>
      <c r="I243" s="34"/>
      <c r="J243" s="34"/>
      <c r="K243" s="3"/>
      <c r="L243" s="52"/>
      <c r="M243" s="33"/>
      <c r="N243" s="33"/>
      <c r="O243" s="33"/>
      <c r="P243" s="33"/>
      <c r="Q243" s="33"/>
      <c r="R243" s="33"/>
      <c r="S243" s="33"/>
      <c r="T243" s="3"/>
      <c r="U243" s="3"/>
    </row>
    <row r="244" spans="1:21" ht="12.75" hidden="1">
      <c r="A244" s="58"/>
      <c r="B244" s="3"/>
      <c r="C244" s="35"/>
      <c r="D244" s="3"/>
      <c r="E244" s="33"/>
      <c r="F244" s="33"/>
      <c r="G244" s="33"/>
      <c r="H244" s="33"/>
      <c r="I244" s="34"/>
      <c r="J244" s="34"/>
      <c r="K244" s="3"/>
      <c r="L244" s="52"/>
      <c r="M244" s="33"/>
      <c r="N244" s="33"/>
      <c r="O244" s="33"/>
      <c r="P244" s="33"/>
      <c r="Q244" s="33"/>
      <c r="R244" s="33"/>
      <c r="S244" s="33"/>
      <c r="T244" s="3"/>
      <c r="U244" s="3"/>
    </row>
    <row r="245" spans="1:21" ht="12.75" hidden="1">
      <c r="A245" s="57"/>
      <c r="B245" s="3"/>
      <c r="C245" s="35"/>
      <c r="D245" s="3"/>
      <c r="E245" s="33"/>
      <c r="F245" s="33"/>
      <c r="G245" s="33"/>
      <c r="H245" s="33"/>
      <c r="I245" s="34"/>
      <c r="J245" s="34"/>
      <c r="K245" s="3"/>
      <c r="L245" s="52"/>
      <c r="M245" s="33"/>
      <c r="N245" s="33"/>
      <c r="O245" s="33"/>
      <c r="P245" s="33"/>
      <c r="Q245" s="33"/>
      <c r="R245" s="33"/>
      <c r="S245" s="33"/>
      <c r="T245" s="3"/>
      <c r="U245" s="3"/>
    </row>
    <row r="246" spans="1:21" ht="12.75" hidden="1">
      <c r="A246" s="58"/>
      <c r="B246" s="3"/>
      <c r="C246" s="35"/>
      <c r="D246" s="3"/>
      <c r="E246" s="33"/>
      <c r="F246" s="33"/>
      <c r="G246" s="33"/>
      <c r="H246" s="33"/>
      <c r="I246" s="34"/>
      <c r="J246" s="34"/>
      <c r="K246" s="3"/>
      <c r="L246" s="52"/>
      <c r="M246" s="33"/>
      <c r="N246" s="33"/>
      <c r="O246" s="33"/>
      <c r="P246" s="33"/>
      <c r="Q246" s="33"/>
      <c r="R246" s="33"/>
      <c r="S246" s="33"/>
      <c r="T246" s="3"/>
      <c r="U246" s="3"/>
    </row>
    <row r="247" spans="1:21" ht="12.75" hidden="1">
      <c r="A247" s="57"/>
      <c r="B247" s="3"/>
      <c r="C247" s="35"/>
      <c r="D247" s="3"/>
      <c r="E247" s="33"/>
      <c r="F247" s="33"/>
      <c r="G247" s="33"/>
      <c r="H247" s="33"/>
      <c r="I247" s="34"/>
      <c r="J247" s="34"/>
      <c r="K247" s="3"/>
      <c r="L247" s="52"/>
      <c r="M247" s="33"/>
      <c r="N247" s="33"/>
      <c r="O247" s="33"/>
      <c r="P247" s="33"/>
      <c r="Q247" s="33"/>
      <c r="R247" s="33"/>
      <c r="S247" s="33"/>
      <c r="T247" s="3"/>
      <c r="U247" s="3"/>
    </row>
    <row r="248" spans="1:21" ht="12.75" hidden="1">
      <c r="A248" s="58"/>
      <c r="B248" s="3"/>
      <c r="C248" s="35"/>
      <c r="D248" s="3"/>
      <c r="E248" s="33"/>
      <c r="F248" s="33"/>
      <c r="G248" s="33"/>
      <c r="H248" s="33"/>
      <c r="I248" s="34"/>
      <c r="J248" s="34"/>
      <c r="K248" s="3"/>
      <c r="L248" s="52"/>
      <c r="M248" s="33"/>
      <c r="N248" s="33"/>
      <c r="O248" s="33"/>
      <c r="P248" s="33"/>
      <c r="Q248" s="33"/>
      <c r="R248" s="33"/>
      <c r="S248" s="33"/>
      <c r="T248" s="3"/>
      <c r="U248" s="3"/>
    </row>
    <row r="249" spans="1:21" ht="12.75" hidden="1">
      <c r="A249" s="57"/>
      <c r="B249" s="3"/>
      <c r="C249" s="35"/>
      <c r="D249" s="3"/>
      <c r="E249" s="33"/>
      <c r="F249" s="33"/>
      <c r="G249" s="33"/>
      <c r="H249" s="33"/>
      <c r="I249" s="34"/>
      <c r="J249" s="34"/>
      <c r="K249" s="3"/>
      <c r="L249" s="52"/>
      <c r="M249" s="33"/>
      <c r="N249" s="33"/>
      <c r="O249" s="33"/>
      <c r="P249" s="33"/>
      <c r="Q249" s="33"/>
      <c r="R249" s="33"/>
      <c r="S249" s="33"/>
      <c r="T249" s="3"/>
      <c r="U249" s="3"/>
    </row>
    <row r="250" spans="1:21" ht="12.75" hidden="1">
      <c r="A250" s="58"/>
      <c r="B250" s="3"/>
      <c r="C250" s="35"/>
      <c r="D250" s="3"/>
      <c r="E250" s="33"/>
      <c r="F250" s="33"/>
      <c r="G250" s="33"/>
      <c r="H250" s="33"/>
      <c r="I250" s="34"/>
      <c r="J250" s="34"/>
      <c r="K250" s="3"/>
      <c r="L250" s="52"/>
      <c r="M250" s="33"/>
      <c r="N250" s="33"/>
      <c r="O250" s="33"/>
      <c r="P250" s="33"/>
      <c r="Q250" s="33"/>
      <c r="R250" s="33"/>
      <c r="S250" s="33"/>
      <c r="T250" s="3"/>
      <c r="U250" s="3"/>
    </row>
    <row r="251" spans="1:21" ht="12.75" hidden="1">
      <c r="A251" s="57"/>
      <c r="B251" s="3"/>
      <c r="C251" s="35"/>
      <c r="D251" s="3"/>
      <c r="E251" s="33"/>
      <c r="F251" s="33"/>
      <c r="G251" s="33"/>
      <c r="H251" s="33"/>
      <c r="I251" s="34"/>
      <c r="J251" s="34"/>
      <c r="K251" s="3"/>
      <c r="L251" s="52"/>
      <c r="M251" s="33"/>
      <c r="N251" s="33"/>
      <c r="O251" s="33"/>
      <c r="P251" s="33"/>
      <c r="Q251" s="33"/>
      <c r="R251" s="33"/>
      <c r="S251" s="33"/>
      <c r="T251" s="3"/>
      <c r="U251" s="3"/>
    </row>
    <row r="252" spans="1:21" ht="12.75" hidden="1">
      <c r="A252" s="58"/>
      <c r="B252" s="3"/>
      <c r="C252" s="35"/>
      <c r="D252" s="3"/>
      <c r="E252" s="33"/>
      <c r="F252" s="33"/>
      <c r="G252" s="33"/>
      <c r="H252" s="33"/>
      <c r="I252" s="34"/>
      <c r="J252" s="34"/>
      <c r="K252" s="3"/>
      <c r="L252" s="52"/>
      <c r="M252" s="33"/>
      <c r="N252" s="33"/>
      <c r="O252" s="33"/>
      <c r="P252" s="33"/>
      <c r="Q252" s="33"/>
      <c r="R252" s="33"/>
      <c r="S252" s="33"/>
      <c r="T252" s="3"/>
      <c r="U252" s="3"/>
    </row>
    <row r="253" spans="1:21" ht="12.75" hidden="1">
      <c r="A253" s="57"/>
      <c r="B253" s="3"/>
      <c r="C253" s="35"/>
      <c r="D253" s="3"/>
      <c r="E253" s="33"/>
      <c r="F253" s="33"/>
      <c r="G253" s="33"/>
      <c r="H253" s="33"/>
      <c r="I253" s="34"/>
      <c r="J253" s="34"/>
      <c r="K253" s="3"/>
      <c r="L253" s="52"/>
      <c r="M253" s="33"/>
      <c r="N253" s="33"/>
      <c r="O253" s="33"/>
      <c r="P253" s="33"/>
      <c r="Q253" s="33"/>
      <c r="R253" s="33"/>
      <c r="S253" s="33"/>
      <c r="T253" s="3"/>
      <c r="U253" s="3"/>
    </row>
    <row r="254" spans="1:21" ht="12.75" hidden="1">
      <c r="A254" s="58"/>
      <c r="B254" s="3"/>
      <c r="C254" s="35"/>
      <c r="D254" s="3"/>
      <c r="E254" s="33"/>
      <c r="F254" s="33"/>
      <c r="G254" s="33"/>
      <c r="H254" s="33"/>
      <c r="I254" s="34"/>
      <c r="J254" s="34"/>
      <c r="K254" s="3"/>
      <c r="L254" s="52"/>
      <c r="M254" s="33"/>
      <c r="N254" s="33"/>
      <c r="O254" s="33"/>
      <c r="P254" s="33"/>
      <c r="Q254" s="33"/>
      <c r="R254" s="33"/>
      <c r="S254" s="33"/>
      <c r="T254" s="3"/>
      <c r="U254" s="3"/>
    </row>
    <row r="255" spans="1:21" ht="12.75" hidden="1">
      <c r="A255" s="57"/>
      <c r="B255" s="3"/>
      <c r="C255" s="35"/>
      <c r="D255" s="3"/>
      <c r="E255" s="33"/>
      <c r="F255" s="33"/>
      <c r="G255" s="33"/>
      <c r="H255" s="33"/>
      <c r="I255" s="34"/>
      <c r="J255" s="34"/>
      <c r="K255" s="3"/>
      <c r="L255" s="40"/>
      <c r="M255" s="33"/>
      <c r="N255" s="33"/>
      <c r="O255" s="33"/>
      <c r="P255" s="33"/>
      <c r="Q255" s="33"/>
      <c r="R255" s="33"/>
      <c r="S255" s="33"/>
      <c r="T255" s="3"/>
      <c r="U255" s="3"/>
    </row>
    <row r="256" spans="1:21" ht="12.75" hidden="1">
      <c r="A256" s="58"/>
      <c r="B256" s="3"/>
      <c r="C256" s="35"/>
      <c r="D256" s="3"/>
      <c r="E256" s="33"/>
      <c r="F256" s="33"/>
      <c r="G256" s="33"/>
      <c r="H256" s="33"/>
      <c r="I256" s="34"/>
      <c r="J256" s="34"/>
      <c r="K256" s="3"/>
      <c r="L256" s="40"/>
      <c r="M256" s="33"/>
      <c r="N256" s="33"/>
      <c r="O256" s="33"/>
      <c r="P256" s="33"/>
      <c r="Q256" s="33"/>
      <c r="R256" s="33"/>
      <c r="S256" s="33"/>
      <c r="T256" s="3"/>
      <c r="U256" s="3"/>
    </row>
    <row r="257" spans="1:21" ht="12.75" hidden="1">
      <c r="A257" s="57"/>
      <c r="B257" s="3"/>
      <c r="C257" s="35"/>
      <c r="D257" s="3"/>
      <c r="E257" s="33"/>
      <c r="F257" s="33"/>
      <c r="G257" s="33"/>
      <c r="H257" s="33"/>
      <c r="I257" s="34"/>
      <c r="J257" s="34"/>
      <c r="K257" s="3"/>
      <c r="L257" s="40"/>
      <c r="M257" s="33"/>
      <c r="N257" s="33"/>
      <c r="O257" s="33"/>
      <c r="P257" s="33"/>
      <c r="Q257" s="33"/>
      <c r="R257" s="33"/>
      <c r="S257" s="33"/>
      <c r="T257" s="3"/>
      <c r="U257" s="3"/>
    </row>
    <row r="258" spans="1:21" ht="12.75" hidden="1">
      <c r="A258" s="58"/>
      <c r="B258" s="3"/>
      <c r="C258" s="35"/>
      <c r="D258" s="3"/>
      <c r="E258" s="33"/>
      <c r="F258" s="33"/>
      <c r="G258" s="33"/>
      <c r="H258" s="33"/>
      <c r="I258" s="34"/>
      <c r="J258" s="34"/>
      <c r="K258" s="3"/>
      <c r="L258" s="52"/>
      <c r="M258" s="33"/>
      <c r="N258" s="33"/>
      <c r="O258" s="33"/>
      <c r="P258" s="33"/>
      <c r="Q258" s="33"/>
      <c r="R258" s="33"/>
      <c r="S258" s="33"/>
      <c r="T258" s="3"/>
      <c r="U258" s="3"/>
    </row>
    <row r="259" spans="1:21" ht="12.75" hidden="1">
      <c r="A259" s="57"/>
      <c r="B259" s="3"/>
      <c r="C259" s="35"/>
      <c r="D259" s="3"/>
      <c r="E259" s="33"/>
      <c r="F259" s="33"/>
      <c r="G259" s="33"/>
      <c r="H259" s="33"/>
      <c r="I259" s="34"/>
      <c r="J259" s="34"/>
      <c r="K259" s="3"/>
      <c r="L259" s="52"/>
      <c r="M259" s="33"/>
      <c r="N259" s="33"/>
      <c r="O259" s="33"/>
      <c r="P259" s="33"/>
      <c r="Q259" s="33"/>
      <c r="R259" s="33"/>
      <c r="S259" s="33"/>
      <c r="T259" s="3"/>
      <c r="U259" s="3"/>
    </row>
    <row r="260" spans="1:21" ht="12.75" hidden="1">
      <c r="A260" s="58"/>
      <c r="B260" s="3"/>
      <c r="C260" s="35"/>
      <c r="D260" s="3"/>
      <c r="E260" s="33"/>
      <c r="F260" s="33"/>
      <c r="G260" s="33"/>
      <c r="H260" s="33"/>
      <c r="I260" s="34"/>
      <c r="J260" s="34"/>
      <c r="K260" s="3"/>
      <c r="L260" s="52"/>
      <c r="M260" s="33"/>
      <c r="N260" s="33"/>
      <c r="O260" s="33"/>
      <c r="P260" s="33"/>
      <c r="Q260" s="33"/>
      <c r="R260" s="33"/>
      <c r="S260" s="33"/>
      <c r="T260" s="3"/>
      <c r="U260" s="3"/>
    </row>
    <row r="261" spans="1:21" ht="12.75" hidden="1">
      <c r="A261" s="57"/>
      <c r="B261" s="3"/>
      <c r="C261" s="35"/>
      <c r="D261" s="3"/>
      <c r="E261" s="33"/>
      <c r="F261" s="33"/>
      <c r="G261" s="33"/>
      <c r="H261" s="33"/>
      <c r="I261" s="34"/>
      <c r="J261" s="34"/>
      <c r="K261" s="3"/>
      <c r="L261" s="52"/>
      <c r="M261" s="33"/>
      <c r="N261" s="33"/>
      <c r="O261" s="33"/>
      <c r="P261" s="33"/>
      <c r="Q261" s="33"/>
      <c r="R261" s="33"/>
      <c r="S261" s="33"/>
      <c r="T261" s="3"/>
      <c r="U261" s="3"/>
    </row>
    <row r="262" spans="1:21" ht="12.75" hidden="1">
      <c r="A262" s="58"/>
      <c r="B262" s="3"/>
      <c r="C262" s="35"/>
      <c r="D262" s="3"/>
      <c r="E262" s="33"/>
      <c r="F262" s="33"/>
      <c r="G262" s="33"/>
      <c r="H262" s="33"/>
      <c r="I262" s="34"/>
      <c r="J262" s="34"/>
      <c r="K262" s="3"/>
      <c r="L262" s="52"/>
      <c r="M262" s="33"/>
      <c r="N262" s="33"/>
      <c r="O262" s="33"/>
      <c r="P262" s="33"/>
      <c r="Q262" s="33"/>
      <c r="R262" s="33"/>
      <c r="S262" s="33"/>
      <c r="T262" s="3"/>
      <c r="U262" s="3"/>
    </row>
    <row r="263" spans="1:21" ht="12.75" hidden="1">
      <c r="A263" s="57"/>
      <c r="B263" s="3"/>
      <c r="C263" s="35"/>
      <c r="D263" s="3"/>
      <c r="E263" s="33"/>
      <c r="F263" s="33"/>
      <c r="G263" s="33"/>
      <c r="H263" s="33"/>
      <c r="I263" s="34"/>
      <c r="J263" s="34"/>
      <c r="K263" s="3"/>
      <c r="L263" s="52"/>
      <c r="M263" s="33"/>
      <c r="N263" s="33"/>
      <c r="O263" s="33"/>
      <c r="P263" s="33"/>
      <c r="Q263" s="33"/>
      <c r="R263" s="33"/>
      <c r="S263" s="33"/>
      <c r="T263" s="3"/>
      <c r="U263" s="3"/>
    </row>
    <row r="264" spans="1:21" ht="12.75" hidden="1">
      <c r="A264" s="58"/>
      <c r="B264" s="3"/>
      <c r="C264" s="35"/>
      <c r="D264" s="3"/>
      <c r="E264" s="33"/>
      <c r="F264" s="33"/>
      <c r="G264" s="33"/>
      <c r="H264" s="33"/>
      <c r="I264" s="34"/>
      <c r="J264" s="34"/>
      <c r="K264" s="3"/>
      <c r="L264" s="52"/>
      <c r="M264" s="33"/>
      <c r="N264" s="33"/>
      <c r="O264" s="33"/>
      <c r="P264" s="33"/>
      <c r="Q264" s="33"/>
      <c r="R264" s="33"/>
      <c r="S264" s="33"/>
      <c r="T264" s="3"/>
      <c r="U264" s="3"/>
    </row>
    <row r="265" spans="1:21" ht="12.75" hidden="1">
      <c r="A265" s="57"/>
      <c r="B265" s="3"/>
      <c r="C265" s="35"/>
      <c r="D265" s="3"/>
      <c r="E265" s="33"/>
      <c r="F265" s="33"/>
      <c r="G265" s="33"/>
      <c r="H265" s="33"/>
      <c r="I265" s="34"/>
      <c r="J265" s="34"/>
      <c r="K265" s="3"/>
      <c r="L265" s="52"/>
      <c r="M265" s="33"/>
      <c r="N265" s="33"/>
      <c r="O265" s="33"/>
      <c r="P265" s="33"/>
      <c r="Q265" s="33"/>
      <c r="R265" s="33"/>
      <c r="S265" s="33"/>
      <c r="T265" s="3"/>
      <c r="U265" s="3"/>
    </row>
    <row r="266" spans="1:21" ht="12.75" hidden="1">
      <c r="A266" s="58"/>
      <c r="B266" s="3"/>
      <c r="C266" s="35"/>
      <c r="D266" s="3"/>
      <c r="E266" s="33"/>
      <c r="F266" s="33"/>
      <c r="G266" s="33"/>
      <c r="H266" s="33"/>
      <c r="I266" s="34"/>
      <c r="J266" s="34"/>
      <c r="K266" s="3"/>
      <c r="L266" s="52"/>
      <c r="M266" s="33"/>
      <c r="N266" s="33"/>
      <c r="O266" s="33"/>
      <c r="P266" s="33"/>
      <c r="Q266" s="33"/>
      <c r="R266" s="33"/>
      <c r="S266" s="33"/>
      <c r="T266" s="3"/>
      <c r="U266" s="3"/>
    </row>
    <row r="267" spans="1:21" ht="12.75" hidden="1">
      <c r="A267" s="57"/>
      <c r="B267" s="3"/>
      <c r="C267" s="35"/>
      <c r="D267" s="3"/>
      <c r="E267" s="33"/>
      <c r="F267" s="33"/>
      <c r="G267" s="33"/>
      <c r="H267" s="33"/>
      <c r="I267" s="34"/>
      <c r="J267" s="34"/>
      <c r="K267" s="3"/>
      <c r="L267" s="52"/>
      <c r="M267" s="33"/>
      <c r="N267" s="33"/>
      <c r="O267" s="33"/>
      <c r="P267" s="33"/>
      <c r="Q267" s="33"/>
      <c r="R267" s="33"/>
      <c r="S267" s="33"/>
      <c r="T267" s="3"/>
      <c r="U267" s="3"/>
    </row>
    <row r="268" spans="1:21" ht="12.75" hidden="1">
      <c r="A268" s="58"/>
      <c r="B268" s="3"/>
      <c r="C268" s="35"/>
      <c r="D268" s="3"/>
      <c r="E268" s="33"/>
      <c r="F268" s="33"/>
      <c r="G268" s="33"/>
      <c r="H268" s="33"/>
      <c r="I268" s="34"/>
      <c r="J268" s="34"/>
      <c r="K268" s="3"/>
      <c r="L268" s="52"/>
      <c r="M268" s="33"/>
      <c r="N268" s="33"/>
      <c r="O268" s="33"/>
      <c r="P268" s="33"/>
      <c r="Q268" s="33"/>
      <c r="R268" s="33"/>
      <c r="S268" s="33"/>
      <c r="T268" s="3"/>
      <c r="U268" s="3"/>
    </row>
    <row r="269" spans="1:21" ht="12.75" hidden="1">
      <c r="A269" s="57"/>
      <c r="B269" s="3"/>
      <c r="C269" s="35"/>
      <c r="D269" s="3"/>
      <c r="E269" s="33"/>
      <c r="F269" s="33"/>
      <c r="G269" s="33"/>
      <c r="H269" s="33"/>
      <c r="I269" s="34"/>
      <c r="J269" s="34"/>
      <c r="K269" s="3"/>
      <c r="L269" s="52"/>
      <c r="M269" s="33"/>
      <c r="N269" s="33"/>
      <c r="O269" s="33"/>
      <c r="P269" s="33"/>
      <c r="Q269" s="33"/>
      <c r="R269" s="33"/>
      <c r="S269" s="33"/>
      <c r="T269" s="3"/>
      <c r="U269" s="3"/>
    </row>
    <row r="270" spans="1:21" ht="12.75" hidden="1">
      <c r="A270" s="58"/>
      <c r="B270" s="3"/>
      <c r="C270" s="35"/>
      <c r="D270" s="3"/>
      <c r="E270" s="33"/>
      <c r="F270" s="33"/>
      <c r="G270" s="33"/>
      <c r="H270" s="33"/>
      <c r="I270" s="34"/>
      <c r="J270" s="34"/>
      <c r="K270" s="3"/>
      <c r="L270" s="52"/>
      <c r="M270" s="33"/>
      <c r="N270" s="33"/>
      <c r="O270" s="33"/>
      <c r="P270" s="33"/>
      <c r="Q270" s="33"/>
      <c r="R270" s="33"/>
      <c r="S270" s="33"/>
      <c r="T270" s="3"/>
      <c r="U270" s="3"/>
    </row>
    <row r="271" spans="1:21" ht="12.75" hidden="1">
      <c r="A271" s="57"/>
      <c r="B271" s="3"/>
      <c r="C271" s="35"/>
      <c r="D271" s="3"/>
      <c r="E271" s="33"/>
      <c r="F271" s="33"/>
      <c r="G271" s="33"/>
      <c r="H271" s="33"/>
      <c r="I271" s="34"/>
      <c r="J271" s="34"/>
      <c r="K271" s="3"/>
      <c r="L271" s="52"/>
      <c r="M271" s="33"/>
      <c r="N271" s="33"/>
      <c r="O271" s="33"/>
      <c r="P271" s="33"/>
      <c r="Q271" s="33"/>
      <c r="R271" s="33"/>
      <c r="S271" s="33"/>
      <c r="T271" s="3"/>
      <c r="U271" s="3"/>
    </row>
    <row r="272" spans="1:21" ht="12.75" hidden="1">
      <c r="A272" s="58"/>
      <c r="B272" s="3"/>
      <c r="C272" s="35"/>
      <c r="D272" s="3"/>
      <c r="E272" s="33"/>
      <c r="F272" s="33"/>
      <c r="G272" s="33"/>
      <c r="H272" s="33"/>
      <c r="I272" s="34"/>
      <c r="J272" s="34"/>
      <c r="K272" s="3"/>
      <c r="L272" s="52"/>
      <c r="M272" s="33"/>
      <c r="N272" s="33"/>
      <c r="O272" s="33"/>
      <c r="P272" s="33"/>
      <c r="Q272" s="33"/>
      <c r="R272" s="33"/>
      <c r="S272" s="33"/>
      <c r="T272" s="3"/>
      <c r="U272" s="3"/>
    </row>
    <row r="273" spans="1:21" ht="12.75" hidden="1">
      <c r="A273" s="57"/>
      <c r="B273" s="3"/>
      <c r="C273" s="35"/>
      <c r="D273" s="3"/>
      <c r="E273" s="33"/>
      <c r="F273" s="33"/>
      <c r="G273" s="33"/>
      <c r="H273" s="33"/>
      <c r="I273" s="34"/>
      <c r="J273" s="34"/>
      <c r="K273" s="3"/>
      <c r="L273" s="52"/>
      <c r="M273" s="33"/>
      <c r="N273" s="33"/>
      <c r="O273" s="33"/>
      <c r="P273" s="33"/>
      <c r="Q273" s="33"/>
      <c r="R273" s="33"/>
      <c r="S273" s="33"/>
      <c r="T273" s="3"/>
      <c r="U273" s="3"/>
    </row>
    <row r="274" spans="1:21" ht="12.75" hidden="1">
      <c r="A274" s="58"/>
      <c r="B274" s="3"/>
      <c r="C274" s="35"/>
      <c r="D274" s="3"/>
      <c r="E274" s="33"/>
      <c r="F274" s="33"/>
      <c r="G274" s="33"/>
      <c r="H274" s="33"/>
      <c r="I274" s="34"/>
      <c r="J274" s="34"/>
      <c r="K274" s="3"/>
      <c r="L274" s="52"/>
      <c r="M274" s="33"/>
      <c r="N274" s="33"/>
      <c r="O274" s="33"/>
      <c r="P274" s="33"/>
      <c r="Q274" s="33"/>
      <c r="R274" s="33"/>
      <c r="S274" s="33"/>
      <c r="T274" s="3"/>
      <c r="U274" s="3"/>
    </row>
    <row r="275" spans="1:21" ht="12.75" hidden="1">
      <c r="A275" s="57"/>
      <c r="B275" s="3"/>
      <c r="C275" s="35"/>
      <c r="D275" s="3"/>
      <c r="E275" s="33"/>
      <c r="F275" s="33"/>
      <c r="G275" s="33"/>
      <c r="H275" s="33"/>
      <c r="I275" s="34"/>
      <c r="J275" s="34"/>
      <c r="K275" s="3"/>
      <c r="L275" s="40"/>
      <c r="M275" s="33"/>
      <c r="N275" s="33"/>
      <c r="O275" s="33"/>
      <c r="P275" s="33"/>
      <c r="Q275" s="33"/>
      <c r="R275" s="33"/>
      <c r="S275" s="33"/>
      <c r="T275" s="3"/>
      <c r="U275" s="3"/>
    </row>
    <row r="276" spans="1:21" ht="12.75" hidden="1">
      <c r="A276" s="58"/>
      <c r="B276" s="3"/>
      <c r="C276" s="35"/>
      <c r="D276" s="3"/>
      <c r="E276" s="33"/>
      <c r="F276" s="33"/>
      <c r="G276" s="33"/>
      <c r="H276" s="33"/>
      <c r="I276" s="34"/>
      <c r="J276" s="34"/>
      <c r="K276" s="3"/>
      <c r="L276" s="40"/>
      <c r="M276" s="33"/>
      <c r="N276" s="33"/>
      <c r="O276" s="33"/>
      <c r="P276" s="33"/>
      <c r="Q276" s="33"/>
      <c r="R276" s="33"/>
      <c r="S276" s="33"/>
      <c r="T276" s="3"/>
      <c r="U276" s="3"/>
    </row>
    <row r="277" spans="1:21" ht="12.75" hidden="1">
      <c r="A277" s="57"/>
      <c r="B277" s="3"/>
      <c r="C277" s="35"/>
      <c r="D277" s="3"/>
      <c r="E277" s="33"/>
      <c r="F277" s="33"/>
      <c r="G277" s="33"/>
      <c r="H277" s="33"/>
      <c r="I277" s="34"/>
      <c r="J277" s="34"/>
      <c r="K277" s="3"/>
      <c r="L277" s="52"/>
      <c r="M277" s="33"/>
      <c r="N277" s="33"/>
      <c r="O277" s="33"/>
      <c r="P277" s="33"/>
      <c r="Q277" s="33"/>
      <c r="R277" s="33"/>
      <c r="S277" s="33"/>
      <c r="T277" s="3"/>
      <c r="U277" s="3"/>
    </row>
    <row r="278" spans="1:21" ht="12.75" hidden="1">
      <c r="A278" s="58"/>
      <c r="B278" s="3"/>
      <c r="C278" s="35"/>
      <c r="D278" s="3"/>
      <c r="E278" s="33"/>
      <c r="F278" s="33"/>
      <c r="G278" s="33"/>
      <c r="H278" s="33"/>
      <c r="I278" s="34"/>
      <c r="J278" s="34"/>
      <c r="K278" s="3"/>
      <c r="L278" s="52"/>
      <c r="M278" s="33"/>
      <c r="N278" s="33"/>
      <c r="O278" s="33"/>
      <c r="P278" s="33"/>
      <c r="Q278" s="33"/>
      <c r="R278" s="33"/>
      <c r="S278" s="33"/>
      <c r="T278" s="3"/>
      <c r="U278" s="3"/>
    </row>
    <row r="279" spans="1:21" ht="12.75" hidden="1">
      <c r="A279" s="57"/>
      <c r="B279" s="3"/>
      <c r="C279" s="35"/>
      <c r="D279" s="3"/>
      <c r="E279" s="33"/>
      <c r="F279" s="33"/>
      <c r="G279" s="33"/>
      <c r="H279" s="33"/>
      <c r="I279" s="34"/>
      <c r="J279" s="34"/>
      <c r="K279" s="3"/>
      <c r="L279" s="52"/>
      <c r="M279" s="33"/>
      <c r="N279" s="33"/>
      <c r="O279" s="33"/>
      <c r="P279" s="33"/>
      <c r="Q279" s="33"/>
      <c r="R279" s="33"/>
      <c r="S279" s="33"/>
      <c r="T279" s="3"/>
      <c r="U279" s="3"/>
    </row>
    <row r="280" spans="1:21" ht="12.75" hidden="1">
      <c r="A280" s="58"/>
      <c r="B280" s="3"/>
      <c r="C280" s="35"/>
      <c r="D280" s="3"/>
      <c r="E280" s="33"/>
      <c r="F280" s="33"/>
      <c r="G280" s="33"/>
      <c r="H280" s="33"/>
      <c r="I280" s="34"/>
      <c r="J280" s="34"/>
      <c r="K280" s="3"/>
      <c r="L280" s="52"/>
      <c r="M280" s="33"/>
      <c r="N280" s="33"/>
      <c r="O280" s="33"/>
      <c r="P280" s="33"/>
      <c r="Q280" s="33"/>
      <c r="R280" s="33"/>
      <c r="S280" s="33"/>
      <c r="T280" s="3"/>
      <c r="U280" s="3"/>
    </row>
    <row r="281" spans="1:21" ht="12.75" hidden="1">
      <c r="A281" s="57"/>
      <c r="B281" s="3"/>
      <c r="C281" s="35"/>
      <c r="D281" s="3"/>
      <c r="E281" s="33"/>
      <c r="F281" s="33"/>
      <c r="G281" s="33"/>
      <c r="H281" s="33"/>
      <c r="I281" s="34"/>
      <c r="J281" s="34"/>
      <c r="K281" s="3"/>
      <c r="L281" s="52"/>
      <c r="M281" s="33"/>
      <c r="N281" s="33"/>
      <c r="O281" s="33"/>
      <c r="P281" s="33"/>
      <c r="Q281" s="33"/>
      <c r="R281" s="33"/>
      <c r="S281" s="33"/>
      <c r="T281" s="3"/>
      <c r="U281" s="3"/>
    </row>
    <row r="282" spans="1:21" ht="12.75" hidden="1">
      <c r="A282" s="58"/>
      <c r="B282" s="3"/>
      <c r="C282" s="35"/>
      <c r="D282" s="3"/>
      <c r="E282" s="33"/>
      <c r="F282" s="33"/>
      <c r="G282" s="33"/>
      <c r="H282" s="33"/>
      <c r="I282" s="34"/>
      <c r="J282" s="34"/>
      <c r="K282" s="3"/>
      <c r="L282" s="52"/>
      <c r="M282" s="33"/>
      <c r="N282" s="33"/>
      <c r="O282" s="33"/>
      <c r="P282" s="33"/>
      <c r="Q282" s="33"/>
      <c r="R282" s="33"/>
      <c r="S282" s="33"/>
      <c r="T282" s="3"/>
      <c r="U282" s="3"/>
    </row>
    <row r="283" spans="1:21" ht="12.75" hidden="1">
      <c r="A283" s="57"/>
      <c r="B283" s="3"/>
      <c r="C283" s="35"/>
      <c r="D283" s="3"/>
      <c r="E283" s="33"/>
      <c r="F283" s="33"/>
      <c r="G283" s="33"/>
      <c r="H283" s="33"/>
      <c r="I283" s="34"/>
      <c r="J283" s="34"/>
      <c r="K283" s="3"/>
      <c r="L283" s="52"/>
      <c r="M283" s="33"/>
      <c r="N283" s="33"/>
      <c r="O283" s="33"/>
      <c r="P283" s="33"/>
      <c r="Q283" s="33"/>
      <c r="R283" s="33"/>
      <c r="S283" s="33"/>
      <c r="T283" s="3"/>
      <c r="U283" s="3"/>
    </row>
    <row r="284" spans="1:21" ht="12.75" hidden="1">
      <c r="A284" s="58"/>
      <c r="B284" s="3"/>
      <c r="C284" s="35"/>
      <c r="D284" s="3"/>
      <c r="E284" s="33"/>
      <c r="F284" s="33"/>
      <c r="G284" s="33"/>
      <c r="H284" s="33"/>
      <c r="I284" s="34"/>
      <c r="J284" s="34"/>
      <c r="K284" s="3"/>
      <c r="L284" s="52"/>
      <c r="M284" s="33"/>
      <c r="N284" s="33"/>
      <c r="O284" s="33"/>
      <c r="P284" s="33"/>
      <c r="Q284" s="33"/>
      <c r="R284" s="33"/>
      <c r="S284" s="33"/>
      <c r="T284" s="3"/>
      <c r="U284" s="3"/>
    </row>
    <row r="285" spans="1:21" ht="12.75" hidden="1">
      <c r="A285" s="57"/>
      <c r="B285" s="3"/>
      <c r="C285" s="35"/>
      <c r="D285" s="3"/>
      <c r="E285" s="33"/>
      <c r="F285" s="33"/>
      <c r="G285" s="33"/>
      <c r="H285" s="33"/>
      <c r="I285" s="34"/>
      <c r="J285" s="34"/>
      <c r="K285" s="3"/>
      <c r="L285" s="52"/>
      <c r="M285" s="33"/>
      <c r="N285" s="33"/>
      <c r="O285" s="33"/>
      <c r="P285" s="33"/>
      <c r="Q285" s="33"/>
      <c r="R285" s="33"/>
      <c r="S285" s="33"/>
      <c r="T285" s="3"/>
      <c r="U285" s="3"/>
    </row>
    <row r="286" spans="1:21" ht="12.75" hidden="1">
      <c r="A286" s="58"/>
      <c r="B286" s="3"/>
      <c r="C286" s="35"/>
      <c r="D286" s="3"/>
      <c r="E286" s="33"/>
      <c r="F286" s="33"/>
      <c r="G286" s="33"/>
      <c r="H286" s="33"/>
      <c r="I286" s="34"/>
      <c r="J286" s="34"/>
      <c r="K286" s="3"/>
      <c r="L286" s="52"/>
      <c r="M286" s="33"/>
      <c r="N286" s="33"/>
      <c r="O286" s="33"/>
      <c r="P286" s="33"/>
      <c r="Q286" s="33"/>
      <c r="R286" s="33"/>
      <c r="S286" s="33"/>
      <c r="T286" s="3"/>
      <c r="U286" s="3"/>
    </row>
    <row r="287" spans="1:21" ht="12.75" hidden="1">
      <c r="A287" s="57"/>
      <c r="B287" s="3"/>
      <c r="C287" s="35"/>
      <c r="D287" s="3"/>
      <c r="E287" s="33"/>
      <c r="F287" s="33"/>
      <c r="G287" s="33"/>
      <c r="H287" s="33"/>
      <c r="I287" s="34"/>
      <c r="J287" s="34"/>
      <c r="K287" s="3"/>
      <c r="L287" s="52"/>
      <c r="M287" s="33"/>
      <c r="N287" s="33"/>
      <c r="O287" s="33"/>
      <c r="P287" s="33"/>
      <c r="Q287" s="33"/>
      <c r="R287" s="33"/>
      <c r="S287" s="33"/>
      <c r="T287" s="3"/>
      <c r="U287" s="3"/>
    </row>
    <row r="288" spans="1:21" ht="12.75" hidden="1">
      <c r="A288" s="58"/>
      <c r="B288" s="3"/>
      <c r="C288" s="35"/>
      <c r="D288" s="3"/>
      <c r="E288" s="33"/>
      <c r="F288" s="33"/>
      <c r="G288" s="33"/>
      <c r="H288" s="33"/>
      <c r="I288" s="34"/>
      <c r="J288" s="34"/>
      <c r="K288" s="3"/>
      <c r="L288" s="52"/>
      <c r="M288" s="33"/>
      <c r="N288" s="33"/>
      <c r="O288" s="33"/>
      <c r="P288" s="33"/>
      <c r="Q288" s="33"/>
      <c r="R288" s="33"/>
      <c r="S288" s="33"/>
      <c r="T288" s="3"/>
      <c r="U288" s="3"/>
    </row>
    <row r="289" spans="1:21" ht="12.75" hidden="1">
      <c r="A289" s="57"/>
      <c r="B289" s="3"/>
      <c r="C289" s="35"/>
      <c r="D289" s="3"/>
      <c r="E289" s="33"/>
      <c r="F289" s="33"/>
      <c r="G289" s="33"/>
      <c r="H289" s="33"/>
      <c r="I289" s="34"/>
      <c r="J289" s="34"/>
      <c r="K289" s="3"/>
      <c r="L289" s="52"/>
      <c r="M289" s="33"/>
      <c r="N289" s="33"/>
      <c r="O289" s="33"/>
      <c r="P289" s="33"/>
      <c r="Q289" s="33"/>
      <c r="R289" s="33"/>
      <c r="S289" s="33"/>
      <c r="T289" s="3"/>
      <c r="U289" s="3"/>
    </row>
    <row r="290" spans="1:21" ht="12.75" hidden="1">
      <c r="A290" s="58"/>
      <c r="B290" s="3"/>
      <c r="C290" s="35"/>
      <c r="D290" s="3"/>
      <c r="E290" s="33"/>
      <c r="F290" s="33"/>
      <c r="G290" s="33"/>
      <c r="H290" s="33"/>
      <c r="I290" s="34"/>
      <c r="J290" s="34"/>
      <c r="K290" s="3"/>
      <c r="L290" s="52"/>
      <c r="M290" s="33"/>
      <c r="N290" s="33"/>
      <c r="O290" s="33"/>
      <c r="P290" s="33"/>
      <c r="Q290" s="33"/>
      <c r="R290" s="33"/>
      <c r="S290" s="33"/>
      <c r="T290" s="3"/>
      <c r="U290" s="3"/>
    </row>
    <row r="291" spans="1:21" ht="12.75" hidden="1">
      <c r="A291" s="57"/>
      <c r="B291" s="3"/>
      <c r="C291" s="35"/>
      <c r="D291" s="3"/>
      <c r="E291" s="33"/>
      <c r="F291" s="33"/>
      <c r="G291" s="33"/>
      <c r="H291" s="33"/>
      <c r="I291" s="34"/>
      <c r="J291" s="34"/>
      <c r="K291" s="3"/>
      <c r="L291" s="52"/>
      <c r="M291" s="33"/>
      <c r="N291" s="33"/>
      <c r="O291" s="33"/>
      <c r="P291" s="33"/>
      <c r="Q291" s="33"/>
      <c r="R291" s="33"/>
      <c r="S291" s="33"/>
      <c r="T291" s="3"/>
      <c r="U291" s="3"/>
    </row>
    <row r="292" spans="1:21" ht="12.75" hidden="1">
      <c r="A292" s="58"/>
      <c r="B292" s="3"/>
      <c r="C292" s="35"/>
      <c r="D292" s="3"/>
      <c r="E292" s="33"/>
      <c r="F292" s="33"/>
      <c r="G292" s="33"/>
      <c r="H292" s="33"/>
      <c r="I292" s="34"/>
      <c r="J292" s="34"/>
      <c r="K292" s="3"/>
      <c r="L292" s="52"/>
      <c r="M292" s="33"/>
      <c r="N292" s="33"/>
      <c r="O292" s="33"/>
      <c r="P292" s="33"/>
      <c r="Q292" s="33"/>
      <c r="R292" s="33"/>
      <c r="S292" s="33"/>
      <c r="T292" s="3"/>
      <c r="U292" s="3"/>
    </row>
    <row r="293" spans="1:21" ht="12.75" hidden="1">
      <c r="A293" s="57"/>
      <c r="B293" s="3"/>
      <c r="C293" s="35"/>
      <c r="D293" s="3"/>
      <c r="E293" s="33"/>
      <c r="F293" s="33"/>
      <c r="G293" s="33"/>
      <c r="H293" s="33"/>
      <c r="I293" s="34"/>
      <c r="J293" s="34"/>
      <c r="K293" s="3"/>
      <c r="L293" s="52"/>
      <c r="M293" s="33"/>
      <c r="N293" s="33"/>
      <c r="O293" s="33"/>
      <c r="P293" s="33"/>
      <c r="Q293" s="33"/>
      <c r="R293" s="33"/>
      <c r="S293" s="33"/>
      <c r="T293" s="3"/>
      <c r="U293" s="3"/>
    </row>
    <row r="294" spans="1:21" ht="12.75" hidden="1">
      <c r="A294" s="58"/>
      <c r="B294" s="3"/>
      <c r="C294" s="35"/>
      <c r="D294" s="3"/>
      <c r="E294" s="33"/>
      <c r="F294" s="33"/>
      <c r="G294" s="33"/>
      <c r="H294" s="33"/>
      <c r="I294" s="34"/>
      <c r="J294" s="34"/>
      <c r="K294" s="3"/>
      <c r="L294" s="52"/>
      <c r="M294" s="33"/>
      <c r="N294" s="33"/>
      <c r="O294" s="33"/>
      <c r="P294" s="33"/>
      <c r="Q294" s="33"/>
      <c r="R294" s="33"/>
      <c r="S294" s="33"/>
      <c r="T294" s="3"/>
      <c r="U294" s="3"/>
    </row>
    <row r="295" spans="1:21" ht="12.75" hidden="1">
      <c r="A295" s="57"/>
      <c r="B295" s="3"/>
      <c r="C295" s="35"/>
      <c r="D295" s="3"/>
      <c r="E295" s="33"/>
      <c r="F295" s="33"/>
      <c r="G295" s="33"/>
      <c r="H295" s="33"/>
      <c r="I295" s="34"/>
      <c r="J295" s="34"/>
      <c r="K295" s="3"/>
      <c r="L295" s="52"/>
      <c r="M295" s="33"/>
      <c r="N295" s="33"/>
      <c r="O295" s="33"/>
      <c r="P295" s="33"/>
      <c r="Q295" s="33"/>
      <c r="R295" s="33"/>
      <c r="S295" s="33"/>
      <c r="T295" s="3"/>
      <c r="U295" s="3"/>
    </row>
    <row r="296" spans="1:21" ht="12.75" hidden="1">
      <c r="A296" s="58"/>
      <c r="B296" s="3"/>
      <c r="C296" s="35"/>
      <c r="D296" s="3"/>
      <c r="E296" s="33"/>
      <c r="F296" s="33"/>
      <c r="G296" s="33"/>
      <c r="H296" s="33"/>
      <c r="I296" s="34"/>
      <c r="J296" s="34"/>
      <c r="K296" s="3"/>
      <c r="L296" s="52"/>
      <c r="M296" s="33"/>
      <c r="N296" s="33"/>
      <c r="O296" s="33"/>
      <c r="P296" s="33"/>
      <c r="Q296" s="33"/>
      <c r="R296" s="33"/>
      <c r="S296" s="33"/>
      <c r="T296" s="3"/>
      <c r="U296" s="3"/>
    </row>
    <row r="297" spans="1:21" ht="12.75" hidden="1">
      <c r="A297" s="57"/>
      <c r="B297" s="3"/>
      <c r="C297" s="35"/>
      <c r="D297" s="3"/>
      <c r="E297" s="33"/>
      <c r="F297" s="33"/>
      <c r="G297" s="33"/>
      <c r="H297" s="33"/>
      <c r="I297" s="34"/>
      <c r="J297" s="34"/>
      <c r="K297" s="3"/>
      <c r="L297" s="40"/>
      <c r="M297" s="33"/>
      <c r="N297" s="33"/>
      <c r="O297" s="33"/>
      <c r="P297" s="33"/>
      <c r="Q297" s="33"/>
      <c r="R297" s="33"/>
      <c r="S297" s="33"/>
      <c r="T297" s="3"/>
      <c r="U297" s="3"/>
    </row>
    <row r="298" spans="1:21" ht="12.75" hidden="1">
      <c r="A298" s="58"/>
      <c r="B298" s="3"/>
      <c r="C298" s="35"/>
      <c r="D298" s="3"/>
      <c r="E298" s="33"/>
      <c r="F298" s="33"/>
      <c r="G298" s="33"/>
      <c r="H298" s="33"/>
      <c r="I298" s="34"/>
      <c r="J298" s="34"/>
      <c r="K298" s="3"/>
      <c r="L298" s="40"/>
      <c r="M298" s="33"/>
      <c r="N298" s="33"/>
      <c r="O298" s="33"/>
      <c r="P298" s="33"/>
      <c r="Q298" s="33"/>
      <c r="R298" s="33"/>
      <c r="S298" s="33"/>
      <c r="T298" s="3"/>
      <c r="U298" s="3"/>
    </row>
    <row r="299" spans="1:21" ht="12.75" hidden="1">
      <c r="A299" s="57"/>
      <c r="B299" s="3"/>
      <c r="C299" s="35"/>
      <c r="D299" s="3"/>
      <c r="E299" s="33"/>
      <c r="F299" s="33"/>
      <c r="G299" s="33"/>
      <c r="H299" s="33"/>
      <c r="I299" s="34"/>
      <c r="J299" s="34"/>
      <c r="K299" s="3"/>
      <c r="L299" s="40"/>
      <c r="M299" s="33"/>
      <c r="N299" s="33"/>
      <c r="O299" s="33"/>
      <c r="P299" s="33"/>
      <c r="Q299" s="33"/>
      <c r="R299" s="33"/>
      <c r="S299" s="33"/>
      <c r="T299" s="3"/>
      <c r="U299" s="3"/>
    </row>
    <row r="300" spans="1:21" ht="12.75" hidden="1">
      <c r="A300" s="58"/>
      <c r="B300" s="3"/>
      <c r="C300" s="35"/>
      <c r="D300" s="3"/>
      <c r="E300" s="33"/>
      <c r="F300" s="33"/>
      <c r="G300" s="33"/>
      <c r="H300" s="33"/>
      <c r="I300" s="34"/>
      <c r="J300" s="34"/>
      <c r="K300" s="3"/>
      <c r="L300" s="40"/>
      <c r="M300" s="33"/>
      <c r="N300" s="33"/>
      <c r="O300" s="33"/>
      <c r="P300" s="33"/>
      <c r="Q300" s="33"/>
      <c r="R300" s="33"/>
      <c r="S300" s="33"/>
      <c r="T300" s="3"/>
      <c r="U300" s="3"/>
    </row>
    <row r="301" spans="1:21" ht="12.75" hidden="1">
      <c r="A301" s="57"/>
      <c r="B301" s="3"/>
      <c r="C301" s="35"/>
      <c r="D301" s="3"/>
      <c r="E301" s="33"/>
      <c r="F301" s="33"/>
      <c r="G301" s="33"/>
      <c r="H301" s="33"/>
      <c r="I301" s="34"/>
      <c r="J301" s="34"/>
      <c r="K301" s="3"/>
      <c r="L301" s="53"/>
      <c r="M301" s="33"/>
      <c r="N301" s="33"/>
      <c r="O301" s="33"/>
      <c r="P301" s="33"/>
      <c r="Q301" s="33"/>
      <c r="R301" s="33"/>
      <c r="S301" s="33"/>
      <c r="T301" s="3"/>
      <c r="U301" s="3"/>
    </row>
    <row r="302" spans="1:21" ht="12.75" hidden="1">
      <c r="A302" s="58"/>
      <c r="B302" s="3"/>
      <c r="C302" s="35"/>
      <c r="D302" s="3"/>
      <c r="E302" s="33"/>
      <c r="F302" s="33"/>
      <c r="G302" s="33"/>
      <c r="H302" s="33"/>
      <c r="I302" s="34"/>
      <c r="J302" s="34"/>
      <c r="K302" s="3"/>
      <c r="L302" s="53"/>
      <c r="M302" s="33"/>
      <c r="N302" s="33"/>
      <c r="O302" s="33"/>
      <c r="P302" s="33"/>
      <c r="Q302" s="33"/>
      <c r="R302" s="33"/>
      <c r="S302" s="33"/>
      <c r="T302" s="3"/>
      <c r="U302" s="3"/>
    </row>
    <row r="303" spans="1:21" ht="12.75" hidden="1">
      <c r="A303" s="57"/>
      <c r="B303" s="3"/>
      <c r="C303" s="35"/>
      <c r="D303" s="3"/>
      <c r="E303" s="33"/>
      <c r="F303" s="33"/>
      <c r="G303" s="33"/>
      <c r="H303" s="33"/>
      <c r="I303" s="34"/>
      <c r="J303" s="34"/>
      <c r="K303" s="3"/>
      <c r="L303" s="53"/>
      <c r="M303" s="33"/>
      <c r="N303" s="33"/>
      <c r="O303" s="33"/>
      <c r="P303" s="33"/>
      <c r="Q303" s="33"/>
      <c r="R303" s="33"/>
      <c r="S303" s="33"/>
      <c r="T303" s="3"/>
      <c r="U303" s="3"/>
    </row>
    <row r="304" spans="1:21" ht="12.75" hidden="1">
      <c r="A304" s="58"/>
      <c r="B304" s="3"/>
      <c r="C304" s="35"/>
      <c r="D304" s="3"/>
      <c r="E304" s="33"/>
      <c r="F304" s="33"/>
      <c r="G304" s="33"/>
      <c r="H304" s="33"/>
      <c r="I304" s="34"/>
      <c r="J304" s="34"/>
      <c r="K304" s="3"/>
      <c r="L304" s="53"/>
      <c r="M304" s="33"/>
      <c r="N304" s="33"/>
      <c r="O304" s="33"/>
      <c r="P304" s="33"/>
      <c r="Q304" s="33"/>
      <c r="R304" s="33"/>
      <c r="S304" s="33"/>
      <c r="T304" s="3"/>
      <c r="U304" s="3"/>
    </row>
    <row r="305" spans="1:21" ht="12.75" hidden="1">
      <c r="A305" s="57"/>
      <c r="B305" s="3"/>
      <c r="C305" s="35"/>
      <c r="D305" s="3"/>
      <c r="E305" s="33"/>
      <c r="F305" s="33"/>
      <c r="G305" s="33"/>
      <c r="H305" s="33"/>
      <c r="I305" s="34"/>
      <c r="J305" s="34"/>
      <c r="K305" s="3"/>
      <c r="L305" s="53"/>
      <c r="M305" s="33"/>
      <c r="N305" s="33"/>
      <c r="O305" s="33"/>
      <c r="P305" s="33"/>
      <c r="Q305" s="33"/>
      <c r="R305" s="33"/>
      <c r="S305" s="33"/>
      <c r="T305" s="3"/>
      <c r="U305" s="3"/>
    </row>
    <row r="306" spans="1:21" ht="12.75" hidden="1">
      <c r="A306" s="58"/>
      <c r="B306" s="3"/>
      <c r="C306" s="35"/>
      <c r="D306" s="3"/>
      <c r="E306" s="33"/>
      <c r="F306" s="33"/>
      <c r="G306" s="33"/>
      <c r="H306" s="33"/>
      <c r="I306" s="34"/>
      <c r="J306" s="34"/>
      <c r="K306" s="3"/>
      <c r="L306" s="53"/>
      <c r="M306" s="33"/>
      <c r="N306" s="33"/>
      <c r="O306" s="33"/>
      <c r="P306" s="33"/>
      <c r="Q306" s="33"/>
      <c r="R306" s="33"/>
      <c r="S306" s="33"/>
      <c r="T306" s="3"/>
      <c r="U306" s="3"/>
    </row>
    <row r="307" spans="1:21" ht="12.75" hidden="1">
      <c r="A307" s="57"/>
      <c r="B307" s="3"/>
      <c r="C307" s="35"/>
      <c r="D307" s="3"/>
      <c r="E307" s="33"/>
      <c r="F307" s="33"/>
      <c r="G307" s="33"/>
      <c r="H307" s="33"/>
      <c r="I307" s="34"/>
      <c r="J307" s="34"/>
      <c r="K307" s="3"/>
      <c r="L307" s="53"/>
      <c r="M307" s="33"/>
      <c r="N307" s="33"/>
      <c r="O307" s="33"/>
      <c r="P307" s="33"/>
      <c r="Q307" s="33"/>
      <c r="R307" s="33"/>
      <c r="S307" s="33"/>
      <c r="T307" s="3"/>
      <c r="U307" s="3"/>
    </row>
    <row r="308" spans="1:21" ht="12.75" hidden="1">
      <c r="A308" s="58"/>
      <c r="B308" s="3"/>
      <c r="C308" s="35"/>
      <c r="D308" s="3"/>
      <c r="E308" s="33"/>
      <c r="F308" s="33"/>
      <c r="G308" s="33"/>
      <c r="H308" s="33"/>
      <c r="I308" s="34"/>
      <c r="J308" s="34"/>
      <c r="K308" s="3"/>
      <c r="L308" s="53"/>
      <c r="M308" s="33"/>
      <c r="N308" s="33"/>
      <c r="O308" s="33"/>
      <c r="P308" s="33"/>
      <c r="Q308" s="33"/>
      <c r="R308" s="33"/>
      <c r="S308" s="33"/>
      <c r="T308" s="3"/>
      <c r="U308" s="3"/>
    </row>
    <row r="309" spans="1:21" ht="12.75" hidden="1">
      <c r="A309" s="57"/>
      <c r="B309" s="3"/>
      <c r="C309" s="35"/>
      <c r="D309" s="3"/>
      <c r="E309" s="33"/>
      <c r="F309" s="33"/>
      <c r="G309" s="33"/>
      <c r="H309" s="33"/>
      <c r="I309" s="34"/>
      <c r="J309" s="34"/>
      <c r="K309" s="3"/>
      <c r="L309" s="53"/>
      <c r="M309" s="33"/>
      <c r="N309" s="33"/>
      <c r="O309" s="33"/>
      <c r="P309" s="33"/>
      <c r="Q309" s="33"/>
      <c r="R309" s="33"/>
      <c r="S309" s="33"/>
      <c r="T309" s="3"/>
      <c r="U309" s="3"/>
    </row>
    <row r="310" spans="1:21" ht="12.75" hidden="1">
      <c r="A310" s="58"/>
      <c r="B310" s="3"/>
      <c r="C310" s="35"/>
      <c r="D310" s="3"/>
      <c r="E310" s="33"/>
      <c r="F310" s="33"/>
      <c r="G310" s="33"/>
      <c r="H310" s="33"/>
      <c r="I310" s="34"/>
      <c r="J310" s="34"/>
      <c r="K310" s="3"/>
      <c r="L310" s="53"/>
      <c r="M310" s="33"/>
      <c r="N310" s="33"/>
      <c r="O310" s="33"/>
      <c r="P310" s="33"/>
      <c r="Q310" s="33"/>
      <c r="R310" s="33"/>
      <c r="S310" s="33"/>
      <c r="T310" s="3"/>
      <c r="U310" s="3"/>
    </row>
    <row r="311" spans="1:21" ht="12.75" hidden="1">
      <c r="A311" s="57"/>
      <c r="B311" s="3"/>
      <c r="C311" s="35"/>
      <c r="D311" s="3"/>
      <c r="E311" s="33"/>
      <c r="F311" s="33"/>
      <c r="G311" s="33"/>
      <c r="H311" s="33"/>
      <c r="I311" s="34"/>
      <c r="J311" s="34"/>
      <c r="K311" s="3"/>
      <c r="L311" s="53"/>
      <c r="M311" s="33"/>
      <c r="N311" s="33"/>
      <c r="O311" s="33"/>
      <c r="P311" s="33"/>
      <c r="Q311" s="33"/>
      <c r="R311" s="33"/>
      <c r="S311" s="33"/>
      <c r="T311" s="3"/>
      <c r="U311" s="3"/>
    </row>
    <row r="312" spans="1:21" ht="12.75" hidden="1">
      <c r="A312" s="58"/>
      <c r="B312" s="3"/>
      <c r="C312" s="35"/>
      <c r="D312" s="3"/>
      <c r="E312" s="33"/>
      <c r="F312" s="33"/>
      <c r="G312" s="33"/>
      <c r="H312" s="33"/>
      <c r="I312" s="34"/>
      <c r="J312" s="34"/>
      <c r="K312" s="3"/>
      <c r="L312" s="53"/>
      <c r="M312" s="33"/>
      <c r="N312" s="33"/>
      <c r="O312" s="33"/>
      <c r="P312" s="33"/>
      <c r="Q312" s="33"/>
      <c r="R312" s="33"/>
      <c r="S312" s="33"/>
      <c r="T312" s="3"/>
      <c r="U312" s="3"/>
    </row>
    <row r="313" spans="1:21" ht="12.75" hidden="1">
      <c r="A313" s="57"/>
      <c r="B313" s="3"/>
      <c r="C313" s="35"/>
      <c r="D313" s="3"/>
      <c r="E313" s="33"/>
      <c r="F313" s="33"/>
      <c r="G313" s="33"/>
      <c r="H313" s="33"/>
      <c r="I313" s="34"/>
      <c r="J313" s="34"/>
      <c r="K313" s="3"/>
      <c r="L313" s="53"/>
      <c r="M313" s="33"/>
      <c r="N313" s="33"/>
      <c r="O313" s="33"/>
      <c r="P313" s="33"/>
      <c r="Q313" s="33"/>
      <c r="R313" s="33"/>
      <c r="S313" s="33"/>
      <c r="T313" s="3"/>
      <c r="U313" s="3"/>
    </row>
    <row r="314" spans="1:21" ht="12.75" hidden="1">
      <c r="A314" s="58"/>
      <c r="B314" s="3"/>
      <c r="C314" s="35"/>
      <c r="D314" s="3"/>
      <c r="E314" s="33"/>
      <c r="F314" s="33"/>
      <c r="G314" s="33"/>
      <c r="H314" s="33"/>
      <c r="I314" s="34"/>
      <c r="J314" s="34"/>
      <c r="K314" s="3"/>
      <c r="L314" s="53"/>
      <c r="M314" s="33"/>
      <c r="N314" s="33"/>
      <c r="O314" s="33"/>
      <c r="P314" s="33"/>
      <c r="Q314" s="33"/>
      <c r="R314" s="33"/>
      <c r="S314" s="33"/>
      <c r="T314" s="3"/>
      <c r="U314" s="3"/>
    </row>
    <row r="315" spans="1:21" ht="12.75" hidden="1">
      <c r="A315" s="57"/>
      <c r="B315" s="3"/>
      <c r="C315" s="35"/>
      <c r="D315" s="3"/>
      <c r="E315" s="33"/>
      <c r="F315" s="33"/>
      <c r="G315" s="33"/>
      <c r="H315" s="33"/>
      <c r="I315" s="34"/>
      <c r="J315" s="34"/>
      <c r="K315" s="3"/>
      <c r="L315" s="53"/>
      <c r="M315" s="33"/>
      <c r="N315" s="33"/>
      <c r="O315" s="33"/>
      <c r="P315" s="33"/>
      <c r="Q315" s="33"/>
      <c r="R315" s="33"/>
      <c r="S315" s="33"/>
      <c r="T315" s="3"/>
      <c r="U315" s="3"/>
    </row>
    <row r="316" spans="1:21" ht="12.75" hidden="1">
      <c r="A316" s="58"/>
      <c r="B316" s="3"/>
      <c r="C316" s="35"/>
      <c r="D316" s="3"/>
      <c r="E316" s="33"/>
      <c r="F316" s="33"/>
      <c r="G316" s="33"/>
      <c r="H316" s="33"/>
      <c r="I316" s="34"/>
      <c r="J316" s="34"/>
      <c r="K316" s="3"/>
      <c r="L316" s="53"/>
      <c r="M316" s="33"/>
      <c r="N316" s="33"/>
      <c r="O316" s="33"/>
      <c r="P316" s="33"/>
      <c r="Q316" s="33"/>
      <c r="R316" s="33"/>
      <c r="S316" s="33"/>
      <c r="T316" s="3"/>
      <c r="U316" s="3"/>
    </row>
    <row r="317" spans="1:21" ht="12.75" hidden="1">
      <c r="A317" s="57"/>
      <c r="B317" s="3"/>
      <c r="C317" s="35"/>
      <c r="D317" s="3"/>
      <c r="E317" s="33"/>
      <c r="F317" s="33"/>
      <c r="G317" s="33"/>
      <c r="H317" s="33"/>
      <c r="I317" s="34"/>
      <c r="J317" s="34"/>
      <c r="K317" s="3"/>
      <c r="L317" s="53"/>
      <c r="M317" s="33"/>
      <c r="N317" s="33"/>
      <c r="O317" s="33"/>
      <c r="P317" s="33"/>
      <c r="Q317" s="33"/>
      <c r="R317" s="33"/>
      <c r="S317" s="33"/>
      <c r="T317" s="3"/>
      <c r="U317" s="3"/>
    </row>
    <row r="318" spans="1:21" ht="12.75" hidden="1">
      <c r="A318" s="58"/>
      <c r="B318" s="3"/>
      <c r="C318" s="35"/>
      <c r="D318" s="3"/>
      <c r="E318" s="33"/>
      <c r="F318" s="33"/>
      <c r="G318" s="33"/>
      <c r="H318" s="33"/>
      <c r="I318" s="34"/>
      <c r="J318" s="34"/>
      <c r="K318" s="3"/>
      <c r="L318" s="53"/>
      <c r="M318" s="33"/>
      <c r="N318" s="33"/>
      <c r="O318" s="33"/>
      <c r="P318" s="33"/>
      <c r="Q318" s="33"/>
      <c r="R318" s="33"/>
      <c r="S318" s="33"/>
      <c r="T318" s="3"/>
      <c r="U318" s="3"/>
    </row>
    <row r="319" spans="1:21" ht="12.75" hidden="1">
      <c r="A319" s="57"/>
      <c r="B319" s="3"/>
      <c r="C319" s="35"/>
      <c r="D319" s="3"/>
      <c r="E319" s="33"/>
      <c r="F319" s="33"/>
      <c r="G319" s="33"/>
      <c r="H319" s="33"/>
      <c r="I319" s="34"/>
      <c r="J319" s="34"/>
      <c r="K319" s="3"/>
      <c r="L319" s="53"/>
      <c r="M319" s="33"/>
      <c r="N319" s="33"/>
      <c r="O319" s="33"/>
      <c r="P319" s="33"/>
      <c r="Q319" s="33"/>
      <c r="R319" s="33"/>
      <c r="S319" s="33"/>
      <c r="T319" s="3"/>
      <c r="U319" s="3"/>
    </row>
    <row r="320" spans="1:21" ht="12.75" hidden="1">
      <c r="A320" s="58"/>
      <c r="B320" s="3"/>
      <c r="C320" s="35"/>
      <c r="D320" s="3"/>
      <c r="E320" s="33"/>
      <c r="F320" s="33"/>
      <c r="G320" s="33"/>
      <c r="H320" s="33"/>
      <c r="I320" s="34"/>
      <c r="J320" s="34"/>
      <c r="K320" s="3"/>
      <c r="L320" s="53"/>
      <c r="M320" s="33"/>
      <c r="N320" s="33"/>
      <c r="O320" s="33"/>
      <c r="P320" s="33"/>
      <c r="Q320" s="33"/>
      <c r="R320" s="33"/>
      <c r="S320" s="33"/>
      <c r="T320" s="3"/>
      <c r="U320" s="3"/>
    </row>
    <row r="321" spans="1:21" ht="12.75" hidden="1">
      <c r="A321" s="57"/>
      <c r="B321" s="3"/>
      <c r="C321" s="35"/>
      <c r="D321" s="3"/>
      <c r="E321" s="33"/>
      <c r="F321" s="33"/>
      <c r="G321" s="33"/>
      <c r="H321" s="33"/>
      <c r="I321" s="34"/>
      <c r="J321" s="34"/>
      <c r="K321" s="3"/>
      <c r="L321" s="53"/>
      <c r="M321" s="33"/>
      <c r="N321" s="33"/>
      <c r="O321" s="33"/>
      <c r="P321" s="33"/>
      <c r="Q321" s="33"/>
      <c r="R321" s="33"/>
      <c r="S321" s="33"/>
      <c r="T321" s="3"/>
      <c r="U321" s="3"/>
    </row>
    <row r="322" spans="1:21" ht="12.75" hidden="1">
      <c r="A322" s="58"/>
      <c r="B322" s="3"/>
      <c r="C322" s="35"/>
      <c r="D322" s="3"/>
      <c r="E322" s="33"/>
      <c r="F322" s="33"/>
      <c r="G322" s="33"/>
      <c r="H322" s="33"/>
      <c r="I322" s="34"/>
      <c r="J322" s="34"/>
      <c r="K322" s="3"/>
      <c r="L322" s="53"/>
      <c r="M322" s="33"/>
      <c r="N322" s="33"/>
      <c r="O322" s="33"/>
      <c r="P322" s="33"/>
      <c r="Q322" s="33"/>
      <c r="R322" s="33"/>
      <c r="S322" s="33"/>
      <c r="T322" s="3"/>
      <c r="U322" s="3"/>
    </row>
    <row r="323" spans="1:21" ht="12.75" hidden="1">
      <c r="A323" s="57"/>
      <c r="B323" s="3"/>
      <c r="C323" s="35"/>
      <c r="D323" s="3"/>
      <c r="E323" s="33"/>
      <c r="F323" s="33"/>
      <c r="G323" s="33"/>
      <c r="H323" s="33"/>
      <c r="I323" s="34"/>
      <c r="J323" s="34"/>
      <c r="K323" s="3"/>
      <c r="L323" s="53"/>
      <c r="M323" s="33"/>
      <c r="N323" s="33"/>
      <c r="O323" s="33"/>
      <c r="P323" s="33"/>
      <c r="Q323" s="33"/>
      <c r="R323" s="33"/>
      <c r="S323" s="33"/>
      <c r="T323" s="3"/>
      <c r="U323" s="3"/>
    </row>
    <row r="324" spans="1:21" ht="12.75" hidden="1">
      <c r="A324" s="58"/>
      <c r="B324" s="3"/>
      <c r="C324" s="35"/>
      <c r="D324" s="3"/>
      <c r="E324" s="33"/>
      <c r="F324" s="33"/>
      <c r="G324" s="33"/>
      <c r="H324" s="33"/>
      <c r="I324" s="34"/>
      <c r="J324" s="34"/>
      <c r="K324" s="3"/>
      <c r="L324" s="53"/>
      <c r="M324" s="33"/>
      <c r="N324" s="33"/>
      <c r="O324" s="33"/>
      <c r="P324" s="33"/>
      <c r="Q324" s="33"/>
      <c r="R324" s="33"/>
      <c r="S324" s="33"/>
      <c r="T324" s="3"/>
      <c r="U324" s="3"/>
    </row>
    <row r="325" spans="1:21" ht="12.75" hidden="1">
      <c r="A325" s="57"/>
      <c r="B325" s="3"/>
      <c r="C325" s="35"/>
      <c r="D325" s="3"/>
      <c r="E325" s="33"/>
      <c r="F325" s="33"/>
      <c r="G325" s="33"/>
      <c r="H325" s="33"/>
      <c r="I325" s="34"/>
      <c r="J325" s="34"/>
      <c r="K325" s="3"/>
      <c r="L325" s="53"/>
      <c r="M325" s="33"/>
      <c r="N325" s="33"/>
      <c r="O325" s="33"/>
      <c r="P325" s="33"/>
      <c r="Q325" s="33"/>
      <c r="R325" s="33"/>
      <c r="S325" s="33"/>
      <c r="T325" s="3"/>
      <c r="U325" s="3"/>
    </row>
    <row r="326" spans="1:21" ht="12.75" hidden="1">
      <c r="A326" s="58"/>
      <c r="B326" s="3"/>
      <c r="C326" s="35"/>
      <c r="D326" s="3"/>
      <c r="E326" s="33"/>
      <c r="F326" s="33"/>
      <c r="G326" s="33"/>
      <c r="H326" s="33"/>
      <c r="I326" s="34"/>
      <c r="J326" s="34"/>
      <c r="K326" s="3"/>
      <c r="L326" s="53"/>
      <c r="M326" s="33"/>
      <c r="N326" s="33"/>
      <c r="O326" s="33"/>
      <c r="P326" s="33"/>
      <c r="Q326" s="33"/>
      <c r="R326" s="33"/>
      <c r="S326" s="33"/>
      <c r="T326" s="3"/>
      <c r="U326" s="3"/>
    </row>
    <row r="327" spans="1:21" ht="12.75" hidden="1">
      <c r="A327" s="57"/>
      <c r="B327" s="3"/>
      <c r="C327" s="35"/>
      <c r="D327" s="3"/>
      <c r="E327" s="33"/>
      <c r="F327" s="33"/>
      <c r="G327" s="33"/>
      <c r="H327" s="33"/>
      <c r="I327" s="34"/>
      <c r="J327" s="34"/>
      <c r="K327" s="3"/>
      <c r="L327" s="53"/>
      <c r="M327" s="33"/>
      <c r="N327" s="33"/>
      <c r="O327" s="33"/>
      <c r="P327" s="33"/>
      <c r="Q327" s="33"/>
      <c r="R327" s="33"/>
      <c r="S327" s="33"/>
      <c r="T327" s="3"/>
      <c r="U327" s="3"/>
    </row>
    <row r="328" spans="1:21" ht="12.75" hidden="1">
      <c r="A328" s="58"/>
      <c r="B328" s="3"/>
      <c r="C328" s="35"/>
      <c r="D328" s="3"/>
      <c r="E328" s="33"/>
      <c r="F328" s="33"/>
      <c r="G328" s="33"/>
      <c r="H328" s="33"/>
      <c r="I328" s="34"/>
      <c r="J328" s="34"/>
      <c r="K328" s="3"/>
      <c r="L328" s="53"/>
      <c r="M328" s="33"/>
      <c r="N328" s="33"/>
      <c r="O328" s="33"/>
      <c r="P328" s="33"/>
      <c r="Q328" s="33"/>
      <c r="R328" s="33"/>
      <c r="S328" s="33"/>
      <c r="T328" s="3"/>
      <c r="U328" s="3"/>
    </row>
    <row r="329" spans="1:21" ht="12.75" hidden="1">
      <c r="A329" s="57"/>
      <c r="B329" s="3"/>
      <c r="C329" s="35"/>
      <c r="D329" s="3"/>
      <c r="E329" s="33"/>
      <c r="F329" s="33"/>
      <c r="G329" s="33"/>
      <c r="H329" s="33"/>
      <c r="I329" s="34"/>
      <c r="J329" s="34"/>
      <c r="K329" s="3"/>
      <c r="L329" s="53"/>
      <c r="M329" s="33"/>
      <c r="N329" s="33"/>
      <c r="O329" s="33"/>
      <c r="P329" s="33"/>
      <c r="Q329" s="33"/>
      <c r="R329" s="33"/>
      <c r="S329" s="33"/>
      <c r="T329" s="3"/>
      <c r="U329" s="3"/>
    </row>
    <row r="330" spans="1:21" ht="12.75" hidden="1">
      <c r="A330" s="58"/>
      <c r="B330" s="3"/>
      <c r="C330" s="35"/>
      <c r="D330" s="3"/>
      <c r="E330" s="33"/>
      <c r="F330" s="33"/>
      <c r="G330" s="33"/>
      <c r="H330" s="33"/>
      <c r="I330" s="34"/>
      <c r="J330" s="34"/>
      <c r="K330" s="3"/>
      <c r="L330" s="53"/>
      <c r="M330" s="33"/>
      <c r="N330" s="33"/>
      <c r="O330" s="33"/>
      <c r="P330" s="33"/>
      <c r="Q330" s="33"/>
      <c r="R330" s="33"/>
      <c r="S330" s="33"/>
      <c r="T330" s="3"/>
      <c r="U330" s="3"/>
    </row>
    <row r="331" spans="1:21" ht="12.75" hidden="1">
      <c r="A331" s="57"/>
      <c r="B331" s="3"/>
      <c r="C331" s="35"/>
      <c r="D331" s="3"/>
      <c r="E331" s="33"/>
      <c r="F331" s="33"/>
      <c r="G331" s="33"/>
      <c r="H331" s="33"/>
      <c r="I331" s="34"/>
      <c r="J331" s="34"/>
      <c r="K331" s="3"/>
      <c r="L331" s="53"/>
      <c r="M331" s="33"/>
      <c r="N331" s="33"/>
      <c r="O331" s="33"/>
      <c r="P331" s="33"/>
      <c r="Q331" s="33"/>
      <c r="R331" s="33"/>
      <c r="S331" s="33"/>
      <c r="T331" s="3"/>
      <c r="U331" s="3"/>
    </row>
    <row r="332" spans="1:21" ht="12.75" hidden="1">
      <c r="A332" s="58"/>
      <c r="B332" s="3"/>
      <c r="C332" s="35"/>
      <c r="D332" s="3"/>
      <c r="E332" s="33"/>
      <c r="F332" s="33"/>
      <c r="G332" s="33"/>
      <c r="H332" s="33"/>
      <c r="I332" s="34"/>
      <c r="J332" s="34"/>
      <c r="K332" s="3"/>
      <c r="L332" s="53"/>
      <c r="M332" s="33"/>
      <c r="N332" s="33"/>
      <c r="O332" s="33"/>
      <c r="P332" s="33"/>
      <c r="Q332" s="33"/>
      <c r="R332" s="33"/>
      <c r="S332" s="33"/>
      <c r="T332" s="3"/>
      <c r="U332" s="3"/>
    </row>
    <row r="333" spans="1:21" ht="12.75" hidden="1">
      <c r="A333" s="57"/>
      <c r="B333" s="3"/>
      <c r="C333" s="35"/>
      <c r="D333" s="3"/>
      <c r="E333" s="33"/>
      <c r="F333" s="33"/>
      <c r="G333" s="33"/>
      <c r="H333" s="33"/>
      <c r="I333" s="34"/>
      <c r="J333" s="34"/>
      <c r="K333" s="3"/>
      <c r="L333" s="53"/>
      <c r="M333" s="33"/>
      <c r="N333" s="33"/>
      <c r="O333" s="33"/>
      <c r="P333" s="33"/>
      <c r="Q333" s="33"/>
      <c r="R333" s="33"/>
      <c r="S333" s="33"/>
      <c r="T333" s="3"/>
      <c r="U333" s="3"/>
    </row>
    <row r="334" spans="1:21" ht="12.75" hidden="1">
      <c r="A334" s="58"/>
      <c r="B334" s="3"/>
      <c r="C334" s="35"/>
      <c r="D334" s="3"/>
      <c r="E334" s="33"/>
      <c r="F334" s="33"/>
      <c r="G334" s="33"/>
      <c r="H334" s="33"/>
      <c r="I334" s="34"/>
      <c r="J334" s="34"/>
      <c r="K334" s="3"/>
      <c r="L334" s="36"/>
      <c r="M334" s="33"/>
      <c r="N334" s="33"/>
      <c r="O334" s="33"/>
      <c r="P334" s="33"/>
      <c r="Q334" s="33"/>
      <c r="R334" s="33"/>
      <c r="S334" s="33"/>
      <c r="T334" s="3"/>
      <c r="U334" s="3"/>
    </row>
    <row r="335" spans="1:21" ht="12.75" hidden="1">
      <c r="A335" s="57"/>
      <c r="B335" s="3"/>
      <c r="C335" s="35"/>
      <c r="D335" s="3"/>
      <c r="E335" s="33"/>
      <c r="F335" s="33"/>
      <c r="G335" s="33"/>
      <c r="H335" s="33"/>
      <c r="I335" s="34"/>
      <c r="J335" s="34"/>
      <c r="K335" s="3"/>
      <c r="L335" s="36"/>
      <c r="M335" s="33"/>
      <c r="N335" s="33"/>
      <c r="O335" s="33"/>
      <c r="P335" s="33"/>
      <c r="Q335" s="33"/>
      <c r="R335" s="33"/>
      <c r="S335" s="33"/>
      <c r="T335" s="3"/>
      <c r="U335" s="3"/>
    </row>
    <row r="336" spans="1:21" ht="12.75" hidden="1">
      <c r="A336" s="58"/>
      <c r="B336" s="3"/>
      <c r="C336" s="35"/>
      <c r="D336" s="3"/>
      <c r="E336" s="33"/>
      <c r="F336" s="33"/>
      <c r="G336" s="33"/>
      <c r="H336" s="33"/>
      <c r="I336" s="34"/>
      <c r="J336" s="34"/>
      <c r="K336" s="3"/>
      <c r="L336" s="36"/>
      <c r="M336" s="33"/>
      <c r="N336" s="33"/>
      <c r="O336" s="33"/>
      <c r="P336" s="33"/>
      <c r="Q336" s="33"/>
      <c r="R336" s="33"/>
      <c r="S336" s="33"/>
      <c r="T336" s="3"/>
      <c r="U336" s="3"/>
    </row>
    <row r="337" spans="1:21" ht="12.75" hidden="1">
      <c r="A337" s="57"/>
      <c r="B337" s="3"/>
      <c r="C337" s="35"/>
      <c r="D337" s="3"/>
      <c r="E337" s="33"/>
      <c r="F337" s="33"/>
      <c r="G337" s="33"/>
      <c r="H337" s="33"/>
      <c r="I337" s="34"/>
      <c r="J337" s="34"/>
      <c r="K337" s="3"/>
      <c r="L337" s="36"/>
      <c r="M337" s="33"/>
      <c r="N337" s="33"/>
      <c r="O337" s="33"/>
      <c r="P337" s="33"/>
      <c r="Q337" s="33"/>
      <c r="R337" s="33"/>
      <c r="S337" s="33"/>
      <c r="T337" s="3"/>
      <c r="U337" s="3"/>
    </row>
    <row r="338" spans="1:21" ht="12.75" hidden="1">
      <c r="A338" s="58"/>
      <c r="B338" s="3"/>
      <c r="C338" s="35"/>
      <c r="D338" s="3"/>
      <c r="E338" s="33"/>
      <c r="F338" s="33"/>
      <c r="G338" s="33"/>
      <c r="H338" s="33"/>
      <c r="I338" s="34"/>
      <c r="J338" s="34"/>
      <c r="K338" s="3"/>
      <c r="L338" s="36"/>
      <c r="M338" s="33"/>
      <c r="N338" s="33"/>
      <c r="O338" s="33"/>
      <c r="P338" s="33"/>
      <c r="Q338" s="33"/>
      <c r="R338" s="33"/>
      <c r="S338" s="33"/>
      <c r="T338" s="3"/>
      <c r="U338" s="3"/>
    </row>
    <row r="339" spans="1:21" ht="12.75" hidden="1">
      <c r="A339" s="57"/>
      <c r="B339" s="3"/>
      <c r="C339" s="35"/>
      <c r="D339" s="3"/>
      <c r="E339" s="33"/>
      <c r="F339" s="33"/>
      <c r="G339" s="33"/>
      <c r="H339" s="33"/>
      <c r="I339" s="34"/>
      <c r="J339" s="34"/>
      <c r="K339" s="3"/>
      <c r="L339" s="53"/>
      <c r="M339" s="33"/>
      <c r="N339" s="33"/>
      <c r="O339" s="33"/>
      <c r="P339" s="33"/>
      <c r="Q339" s="33"/>
      <c r="R339" s="33"/>
      <c r="S339" s="33"/>
      <c r="T339" s="3"/>
      <c r="U339" s="3"/>
    </row>
    <row r="340" spans="1:21" ht="12.75" hidden="1">
      <c r="A340" s="58"/>
      <c r="B340" s="3"/>
      <c r="C340" s="35"/>
      <c r="D340" s="3"/>
      <c r="E340" s="33"/>
      <c r="F340" s="33"/>
      <c r="G340" s="33"/>
      <c r="H340" s="33"/>
      <c r="I340" s="34"/>
      <c r="J340" s="34"/>
      <c r="K340" s="3"/>
      <c r="L340" s="53"/>
      <c r="M340" s="33"/>
      <c r="N340" s="33"/>
      <c r="O340" s="33"/>
      <c r="P340" s="33"/>
      <c r="Q340" s="33"/>
      <c r="R340" s="33"/>
      <c r="S340" s="33"/>
      <c r="T340" s="3"/>
      <c r="U340" s="3"/>
    </row>
    <row r="341" spans="1:21" ht="12.75" hidden="1">
      <c r="A341" s="57"/>
      <c r="B341" s="3"/>
      <c r="C341" s="35"/>
      <c r="D341" s="3"/>
      <c r="E341" s="33"/>
      <c r="F341" s="33"/>
      <c r="G341" s="33"/>
      <c r="H341" s="33"/>
      <c r="I341" s="34"/>
      <c r="J341" s="34"/>
      <c r="K341" s="3"/>
      <c r="L341" s="53"/>
      <c r="M341" s="33"/>
      <c r="N341" s="33"/>
      <c r="O341" s="33"/>
      <c r="P341" s="33"/>
      <c r="Q341" s="33"/>
      <c r="R341" s="33"/>
      <c r="S341" s="33"/>
      <c r="T341" s="3"/>
      <c r="U341" s="3"/>
    </row>
    <row r="342" spans="1:21" ht="12.75" hidden="1">
      <c r="A342" s="58"/>
      <c r="B342" s="3"/>
      <c r="C342" s="35"/>
      <c r="D342" s="3"/>
      <c r="E342" s="33"/>
      <c r="F342" s="33"/>
      <c r="G342" s="33"/>
      <c r="H342" s="33"/>
      <c r="I342" s="34"/>
      <c r="J342" s="34"/>
      <c r="K342" s="3"/>
      <c r="L342" s="53"/>
      <c r="M342" s="33"/>
      <c r="N342" s="33"/>
      <c r="O342" s="33"/>
      <c r="P342" s="33"/>
      <c r="Q342" s="33"/>
      <c r="R342" s="33"/>
      <c r="S342" s="33"/>
      <c r="T342" s="3"/>
      <c r="U342" s="3"/>
    </row>
  </sheetData>
  <sheetProtection/>
  <printOptions gridLines="1" horizontalCentered="1" verticalCentered="1"/>
  <pageMargins left="0.7" right="0.75" top="1.01" bottom="1" header="0.8" footer="0"/>
  <pageSetup horizontalDpi="300" verticalDpi="300" orientation="portrait" pageOrder="overThenDown" r:id="rId3"/>
  <headerFooter alignWithMargins="0">
    <oddHeader>&amp;LTable 2.  N-S and E-W oriented masonry fences completely toppled during the Northridge earthquake.</oddHeader>
  </headerFooter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V342"/>
  <sheetViews>
    <sheetView zoomScalePageLayoutView="0" workbookViewId="0" topLeftCell="A7">
      <selection activeCell="A1" sqref="A1"/>
      <selection activeCell="A1" sqref="A1"/>
    </sheetView>
  </sheetViews>
  <sheetFormatPr defaultColWidth="9.140625" defaultRowHeight="12.75"/>
  <cols>
    <col min="1" max="1" width="5.8515625" style="4" customWidth="1"/>
    <col min="2" max="2" width="7.140625" style="8" customWidth="1"/>
    <col min="3" max="3" width="6.7109375" style="7" customWidth="1"/>
    <col min="4" max="4" width="5.8515625" style="7" customWidth="1"/>
    <col min="5" max="5" width="2.7109375" style="1" customWidth="1"/>
    <col min="6" max="6" width="2.421875" style="1" customWidth="1"/>
    <col min="7" max="7" width="4.28125" style="1" customWidth="1"/>
    <col min="8" max="8" width="2.7109375" style="1" customWidth="1"/>
    <col min="9" max="9" width="6.57421875" style="2" customWidth="1"/>
    <col min="10" max="10" width="4.8515625" style="2" customWidth="1"/>
    <col min="11" max="11" width="4.57421875" style="1" customWidth="1"/>
    <col min="12" max="12" width="3.28125" style="54" customWidth="1"/>
    <col min="13" max="17" width="2.140625" style="1" customWidth="1"/>
    <col min="18" max="18" width="2.421875" style="1" customWidth="1"/>
    <col min="19" max="19" width="2.140625" style="1" customWidth="1"/>
    <col min="20" max="20" width="5.140625" style="7" customWidth="1"/>
    <col min="21" max="21" width="5.57421875" style="7" customWidth="1"/>
  </cols>
  <sheetData>
    <row r="1" spans="2:21" ht="13.5" hidden="1" thickBot="1">
      <c r="B1" s="8" t="s">
        <v>342</v>
      </c>
      <c r="C1" s="23"/>
      <c r="D1" s="23"/>
      <c r="E1" s="24"/>
      <c r="F1" s="24" t="s">
        <v>41</v>
      </c>
      <c r="G1" s="24"/>
      <c r="H1" s="24"/>
      <c r="I1" s="55"/>
      <c r="J1" s="25"/>
      <c r="K1" s="24"/>
      <c r="L1" s="50"/>
      <c r="M1" s="24"/>
      <c r="N1" s="24"/>
      <c r="O1" s="24"/>
      <c r="P1" s="24"/>
      <c r="Q1" s="24"/>
      <c r="R1" s="24"/>
      <c r="S1" s="24"/>
      <c r="T1" s="23"/>
      <c r="U1" s="38"/>
    </row>
    <row r="2" spans="3:21" ht="13.5" hidden="1" thickBot="1">
      <c r="C2" s="6"/>
      <c r="D2" s="6"/>
      <c r="E2" s="4"/>
      <c r="F2" s="4" t="s">
        <v>41</v>
      </c>
      <c r="G2" s="4"/>
      <c r="H2" s="4"/>
      <c r="I2" s="9"/>
      <c r="J2" s="5"/>
      <c r="K2" s="4"/>
      <c r="L2" s="51"/>
      <c r="M2" s="4"/>
      <c r="N2" s="4"/>
      <c r="O2" s="4"/>
      <c r="P2" s="4"/>
      <c r="Q2" s="4"/>
      <c r="R2" s="4"/>
      <c r="S2" s="4"/>
      <c r="T2" s="6"/>
      <c r="U2" s="39"/>
    </row>
    <row r="3" spans="3:21" ht="13.5" hidden="1" thickBot="1">
      <c r="C3" s="6"/>
      <c r="D3" s="6"/>
      <c r="E3" s="4"/>
      <c r="F3" s="4" t="s">
        <v>41</v>
      </c>
      <c r="G3" s="4"/>
      <c r="H3" s="4"/>
      <c r="I3" s="9"/>
      <c r="J3" s="5"/>
      <c r="K3" s="4"/>
      <c r="L3" s="51"/>
      <c r="M3" s="4"/>
      <c r="N3" s="4"/>
      <c r="O3" s="4"/>
      <c r="P3" s="4"/>
      <c r="Q3" s="4"/>
      <c r="R3" s="4"/>
      <c r="S3" s="4"/>
      <c r="T3" s="6"/>
      <c r="U3" s="39"/>
    </row>
    <row r="4" spans="3:21" ht="13.5" hidden="1" thickBot="1">
      <c r="C4" s="6"/>
      <c r="D4" s="6"/>
      <c r="E4" s="4"/>
      <c r="F4" s="4" t="s">
        <v>41</v>
      </c>
      <c r="G4" s="4"/>
      <c r="H4" s="4"/>
      <c r="I4" s="9"/>
      <c r="J4" s="5"/>
      <c r="K4" s="4"/>
      <c r="L4" s="51"/>
      <c r="M4" s="4"/>
      <c r="N4" s="4"/>
      <c r="O4" s="4"/>
      <c r="P4" s="4"/>
      <c r="Q4" s="4"/>
      <c r="R4" s="4"/>
      <c r="S4" s="4"/>
      <c r="T4" s="6"/>
      <c r="U4" s="39"/>
    </row>
    <row r="5" spans="3:21" ht="13.5" hidden="1" thickBot="1">
      <c r="C5" s="6"/>
      <c r="D5" s="6"/>
      <c r="E5" s="4"/>
      <c r="F5" s="4" t="s">
        <v>41</v>
      </c>
      <c r="G5" s="4"/>
      <c r="H5" s="4"/>
      <c r="I5" s="9"/>
      <c r="J5" s="5"/>
      <c r="K5" s="4"/>
      <c r="L5" s="51"/>
      <c r="M5" s="4"/>
      <c r="N5" s="4"/>
      <c r="O5" s="4"/>
      <c r="P5" s="4"/>
      <c r="Q5" s="4"/>
      <c r="R5" s="4"/>
      <c r="S5" s="4"/>
      <c r="T5" s="6"/>
      <c r="U5" s="39"/>
    </row>
    <row r="6" spans="3:21" ht="13.5" hidden="1" thickBot="1">
      <c r="C6" s="6"/>
      <c r="D6" s="6"/>
      <c r="E6" s="4"/>
      <c r="F6" s="4" t="s">
        <v>41</v>
      </c>
      <c r="G6" s="4"/>
      <c r="H6" s="4"/>
      <c r="I6" s="9"/>
      <c r="J6" s="5"/>
      <c r="K6" s="4"/>
      <c r="L6" s="51"/>
      <c r="M6" s="4"/>
      <c r="N6" s="4"/>
      <c r="O6" s="4"/>
      <c r="P6" s="4"/>
      <c r="Q6" s="4"/>
      <c r="R6" s="4"/>
      <c r="S6" s="4"/>
      <c r="T6" s="6"/>
      <c r="U6" s="39"/>
    </row>
    <row r="7" spans="1:21" s="45" customFormat="1" ht="13.5" thickBot="1">
      <c r="A7" s="42"/>
      <c r="B7" s="10"/>
      <c r="C7" s="18" t="s">
        <v>0</v>
      </c>
      <c r="D7" s="19"/>
      <c r="E7" s="19"/>
      <c r="F7" s="19"/>
      <c r="G7" s="19"/>
      <c r="H7" s="19"/>
      <c r="I7" s="20"/>
      <c r="J7" s="20"/>
      <c r="K7" s="19"/>
      <c r="L7" s="19"/>
      <c r="M7" s="18" t="s">
        <v>1</v>
      </c>
      <c r="N7" s="19"/>
      <c r="O7" s="19"/>
      <c r="P7" s="19"/>
      <c r="Q7" s="19"/>
      <c r="R7" s="19"/>
      <c r="S7" s="19"/>
      <c r="T7" s="19"/>
      <c r="U7" s="21"/>
    </row>
    <row r="8" spans="1:21" s="46" customFormat="1" ht="141" customHeight="1" thickBot="1">
      <c r="A8" s="49" t="s">
        <v>2</v>
      </c>
      <c r="B8" s="11" t="s">
        <v>3</v>
      </c>
      <c r="C8" s="14" t="s">
        <v>4</v>
      </c>
      <c r="D8" s="15" t="s">
        <v>5</v>
      </c>
      <c r="E8" s="15" t="s">
        <v>346</v>
      </c>
      <c r="F8" s="15" t="s">
        <v>347</v>
      </c>
      <c r="G8" s="15" t="s">
        <v>7</v>
      </c>
      <c r="H8" s="15" t="s">
        <v>8</v>
      </c>
      <c r="I8" s="16" t="s">
        <v>9</v>
      </c>
      <c r="J8" s="16" t="s">
        <v>10</v>
      </c>
      <c r="K8" s="15" t="s">
        <v>11</v>
      </c>
      <c r="L8" s="44" t="s">
        <v>12</v>
      </c>
      <c r="M8" s="14" t="s">
        <v>348</v>
      </c>
      <c r="N8" s="15" t="s">
        <v>13</v>
      </c>
      <c r="O8" s="15" t="s">
        <v>14</v>
      </c>
      <c r="P8" s="15" t="s">
        <v>15</v>
      </c>
      <c r="Q8" s="15" t="s">
        <v>16</v>
      </c>
      <c r="R8" s="15" t="s">
        <v>17</v>
      </c>
      <c r="S8" s="15" t="s">
        <v>18</v>
      </c>
      <c r="T8" s="15" t="s">
        <v>19</v>
      </c>
      <c r="U8" s="17" t="s">
        <v>20</v>
      </c>
    </row>
    <row r="9" spans="1:22" ht="12.75">
      <c r="A9" s="57">
        <v>1</v>
      </c>
      <c r="B9" s="3" t="s">
        <v>151</v>
      </c>
      <c r="C9" s="35">
        <v>3.3146999999999998</v>
      </c>
      <c r="D9" s="3">
        <v>224</v>
      </c>
      <c r="E9" s="33" t="s">
        <v>145</v>
      </c>
      <c r="F9" s="33" t="s">
        <v>34</v>
      </c>
      <c r="G9" s="33">
        <v>8</v>
      </c>
      <c r="H9" s="33" t="s">
        <v>145</v>
      </c>
      <c r="I9" s="34">
        <v>16.764</v>
      </c>
      <c r="J9" s="34">
        <v>1.8288000000000002</v>
      </c>
      <c r="K9" s="3">
        <v>5</v>
      </c>
      <c r="L9" s="56" t="s">
        <v>145</v>
      </c>
      <c r="M9" s="33"/>
      <c r="N9" s="33"/>
      <c r="O9" s="33"/>
      <c r="P9" s="33"/>
      <c r="Q9" s="33"/>
      <c r="R9" s="33"/>
      <c r="S9" s="33" t="s">
        <v>37</v>
      </c>
      <c r="T9" s="3"/>
      <c r="U9" s="3"/>
      <c r="V9" s="61">
        <v>219</v>
      </c>
    </row>
    <row r="10" spans="1:22" ht="12.75">
      <c r="A10" s="58">
        <v>2</v>
      </c>
      <c r="B10" s="3" t="s">
        <v>168</v>
      </c>
      <c r="C10" s="35">
        <v>9.2583</v>
      </c>
      <c r="D10" s="3">
        <v>78</v>
      </c>
      <c r="E10" s="33" t="s">
        <v>145</v>
      </c>
      <c r="F10" s="33" t="s">
        <v>34</v>
      </c>
      <c r="G10" s="33">
        <v>6</v>
      </c>
      <c r="H10" s="33" t="s">
        <v>145</v>
      </c>
      <c r="I10" s="34">
        <v>19.5072</v>
      </c>
      <c r="J10" s="34">
        <v>1.8288000000000002</v>
      </c>
      <c r="K10" s="3">
        <v>0</v>
      </c>
      <c r="L10" s="52" t="s">
        <v>145</v>
      </c>
      <c r="M10" s="33"/>
      <c r="N10" s="33"/>
      <c r="O10" s="33"/>
      <c r="P10" s="33"/>
      <c r="Q10" s="33"/>
      <c r="R10" s="33"/>
      <c r="S10" s="33" t="s">
        <v>37</v>
      </c>
      <c r="T10" s="3">
        <v>270</v>
      </c>
      <c r="U10" s="3"/>
      <c r="V10" s="61">
        <v>78</v>
      </c>
    </row>
    <row r="11" spans="1:22" ht="12.75">
      <c r="A11" s="57">
        <v>3</v>
      </c>
      <c r="B11" s="3" t="s">
        <v>189</v>
      </c>
      <c r="C11" s="35">
        <v>15.011399999999998</v>
      </c>
      <c r="D11" s="3">
        <v>120</v>
      </c>
      <c r="E11" s="33" t="s">
        <v>343</v>
      </c>
      <c r="F11" s="33" t="s">
        <v>34</v>
      </c>
      <c r="G11" s="33">
        <v>7</v>
      </c>
      <c r="H11" s="33" t="s">
        <v>145</v>
      </c>
      <c r="I11" s="34">
        <v>38.1</v>
      </c>
      <c r="J11" s="34">
        <v>1.8288000000000002</v>
      </c>
      <c r="K11" s="3">
        <v>0</v>
      </c>
      <c r="L11" s="52" t="s">
        <v>145</v>
      </c>
      <c r="M11" s="33"/>
      <c r="N11" s="33"/>
      <c r="O11" s="33"/>
      <c r="P11" s="33"/>
      <c r="Q11" s="33"/>
      <c r="R11" s="33"/>
      <c r="S11" s="33" t="s">
        <v>37</v>
      </c>
      <c r="T11" s="3"/>
      <c r="U11" s="3"/>
      <c r="V11" s="61">
        <v>120</v>
      </c>
    </row>
    <row r="12" spans="1:22" ht="12.75">
      <c r="A12" s="58">
        <v>4</v>
      </c>
      <c r="B12" s="3" t="s">
        <v>204</v>
      </c>
      <c r="C12" s="35">
        <v>5.6388</v>
      </c>
      <c r="D12" s="3">
        <v>56</v>
      </c>
      <c r="E12" s="33" t="s">
        <v>145</v>
      </c>
      <c r="F12" s="33" t="s">
        <v>34</v>
      </c>
      <c r="G12" s="33">
        <v>8</v>
      </c>
      <c r="H12" s="33" t="s">
        <v>145</v>
      </c>
      <c r="I12" s="34">
        <v>20.4216</v>
      </c>
      <c r="J12" s="34">
        <v>1.524</v>
      </c>
      <c r="K12" s="3">
        <v>0</v>
      </c>
      <c r="L12" s="52" t="s">
        <v>145</v>
      </c>
      <c r="M12" s="33"/>
      <c r="N12" s="33"/>
      <c r="O12" s="33"/>
      <c r="P12" s="33"/>
      <c r="Q12" s="33"/>
      <c r="R12" s="33"/>
      <c r="S12" s="33" t="s">
        <v>37</v>
      </c>
      <c r="T12" s="3"/>
      <c r="U12" s="3"/>
      <c r="V12" s="61">
        <v>56</v>
      </c>
    </row>
    <row r="13" spans="1:22" ht="12.75">
      <c r="A13" s="57">
        <v>5</v>
      </c>
      <c r="B13" s="3" t="s">
        <v>208</v>
      </c>
      <c r="C13" s="35">
        <v>6.095999999999999</v>
      </c>
      <c r="D13" s="3">
        <v>49</v>
      </c>
      <c r="E13" s="33" t="s">
        <v>145</v>
      </c>
      <c r="F13" s="33" t="s">
        <v>34</v>
      </c>
      <c r="G13" s="33">
        <v>9</v>
      </c>
      <c r="H13" s="33" t="s">
        <v>145</v>
      </c>
      <c r="I13" s="34">
        <v>8.2296</v>
      </c>
      <c r="J13" s="34">
        <v>1.6764000000000001</v>
      </c>
      <c r="K13" s="3">
        <v>0</v>
      </c>
      <c r="L13" s="52" t="s">
        <v>145</v>
      </c>
      <c r="M13" s="33"/>
      <c r="N13" s="33"/>
      <c r="O13" s="33"/>
      <c r="P13" s="33"/>
      <c r="Q13" s="33"/>
      <c r="R13" s="33"/>
      <c r="S13" s="33" t="s">
        <v>37</v>
      </c>
      <c r="T13" s="3">
        <v>270</v>
      </c>
      <c r="U13" s="3"/>
      <c r="V13" s="61">
        <v>49</v>
      </c>
    </row>
    <row r="14" spans="1:22" ht="12.75">
      <c r="A14" s="58">
        <v>6</v>
      </c>
      <c r="B14" s="3" t="s">
        <v>227</v>
      </c>
      <c r="C14" s="35">
        <v>7.467599999999999</v>
      </c>
      <c r="D14" s="3">
        <v>32</v>
      </c>
      <c r="E14" s="33" t="s">
        <v>145</v>
      </c>
      <c r="F14" s="33" t="s">
        <v>34</v>
      </c>
      <c r="G14" s="33">
        <v>8</v>
      </c>
      <c r="H14" s="33" t="s">
        <v>145</v>
      </c>
      <c r="I14" s="34">
        <v>30.48</v>
      </c>
      <c r="J14" s="34" t="s">
        <v>35</v>
      </c>
      <c r="K14" s="3">
        <v>0</v>
      </c>
      <c r="L14" s="52" t="s">
        <v>145</v>
      </c>
      <c r="M14" s="33"/>
      <c r="N14" s="33"/>
      <c r="O14" s="33"/>
      <c r="P14" s="33"/>
      <c r="Q14" s="33"/>
      <c r="R14" s="33"/>
      <c r="S14" s="33" t="s">
        <v>37</v>
      </c>
      <c r="T14" s="3"/>
      <c r="U14" s="3"/>
      <c r="V14" s="61">
        <v>32</v>
      </c>
    </row>
    <row r="15" spans="1:22" ht="12.75">
      <c r="A15" s="57">
        <v>7</v>
      </c>
      <c r="B15" s="3" t="s">
        <v>245</v>
      </c>
      <c r="C15" s="35">
        <v>3.2003999999999997</v>
      </c>
      <c r="D15" s="3">
        <v>189</v>
      </c>
      <c r="E15" s="33" t="s">
        <v>145</v>
      </c>
      <c r="F15" s="33" t="s">
        <v>34</v>
      </c>
      <c r="G15" s="33">
        <v>8</v>
      </c>
      <c r="H15" s="33" t="s">
        <v>145</v>
      </c>
      <c r="I15" s="34">
        <v>22.86</v>
      </c>
      <c r="J15" s="34">
        <v>1.8288000000000002</v>
      </c>
      <c r="K15" s="3">
        <v>170</v>
      </c>
      <c r="L15" s="52" t="s">
        <v>145</v>
      </c>
      <c r="M15" s="33"/>
      <c r="N15" s="33"/>
      <c r="O15" s="33"/>
      <c r="P15" s="33"/>
      <c r="Q15" s="33"/>
      <c r="R15" s="33"/>
      <c r="S15" s="33" t="s">
        <v>37</v>
      </c>
      <c r="T15" s="3"/>
      <c r="U15" s="3"/>
      <c r="V15" s="61">
        <v>19</v>
      </c>
    </row>
    <row r="16" spans="1:22" ht="12.75">
      <c r="A16" s="58">
        <v>8</v>
      </c>
      <c r="B16" s="3" t="s">
        <v>144</v>
      </c>
      <c r="C16" s="35">
        <v>5.7531</v>
      </c>
      <c r="D16" s="3">
        <v>269</v>
      </c>
      <c r="E16" s="33" t="s">
        <v>145</v>
      </c>
      <c r="F16" s="33" t="s">
        <v>34</v>
      </c>
      <c r="G16" s="33">
        <v>9</v>
      </c>
      <c r="H16" s="33" t="s">
        <v>145</v>
      </c>
      <c r="I16" s="34">
        <v>28.956000000000003</v>
      </c>
      <c r="J16" s="34">
        <v>1.8288000000000002</v>
      </c>
      <c r="K16" s="3">
        <v>0</v>
      </c>
      <c r="L16" s="52" t="s">
        <v>145</v>
      </c>
      <c r="M16" s="33"/>
      <c r="N16" s="33"/>
      <c r="O16" s="33"/>
      <c r="P16" s="33"/>
      <c r="Q16" s="33"/>
      <c r="R16" s="33" t="s">
        <v>37</v>
      </c>
      <c r="S16" s="33"/>
      <c r="T16" s="3"/>
      <c r="U16" s="3"/>
      <c r="V16" s="61">
        <v>269</v>
      </c>
    </row>
    <row r="17" spans="1:22" ht="12.75">
      <c r="A17" s="57">
        <v>9</v>
      </c>
      <c r="B17" s="3" t="s">
        <v>152</v>
      </c>
      <c r="C17" s="35">
        <v>16.2306</v>
      </c>
      <c r="D17" s="3">
        <v>303</v>
      </c>
      <c r="E17" s="33" t="s">
        <v>145</v>
      </c>
      <c r="F17" s="33" t="s">
        <v>34</v>
      </c>
      <c r="G17" s="33">
        <v>8</v>
      </c>
      <c r="H17" s="33" t="s">
        <v>47</v>
      </c>
      <c r="I17" s="34">
        <v>31.3944</v>
      </c>
      <c r="J17" s="34">
        <v>1.8288000000000002</v>
      </c>
      <c r="K17" s="3">
        <v>0</v>
      </c>
      <c r="L17" s="40" t="s">
        <v>145</v>
      </c>
      <c r="M17" s="33"/>
      <c r="N17" s="33"/>
      <c r="O17" s="33"/>
      <c r="P17" s="33"/>
      <c r="Q17" s="33"/>
      <c r="R17" s="33" t="s">
        <v>37</v>
      </c>
      <c r="S17" s="33"/>
      <c r="T17" s="3"/>
      <c r="U17" s="3"/>
      <c r="V17" s="61">
        <v>303</v>
      </c>
    </row>
    <row r="18" spans="1:22" ht="12.75">
      <c r="A18" s="58">
        <v>10</v>
      </c>
      <c r="B18" s="3" t="s">
        <v>153</v>
      </c>
      <c r="C18" s="35">
        <v>16.2306</v>
      </c>
      <c r="D18" s="3">
        <v>303</v>
      </c>
      <c r="E18" s="33" t="s">
        <v>145</v>
      </c>
      <c r="F18" s="33" t="s">
        <v>34</v>
      </c>
      <c r="G18" s="33">
        <v>8</v>
      </c>
      <c r="H18" s="33" t="s">
        <v>47</v>
      </c>
      <c r="I18" s="34">
        <v>30.1752</v>
      </c>
      <c r="J18" s="34">
        <v>1.8288000000000002</v>
      </c>
      <c r="K18" s="3">
        <v>0</v>
      </c>
      <c r="L18" s="40" t="s">
        <v>145</v>
      </c>
      <c r="M18" s="33"/>
      <c r="N18" s="33"/>
      <c r="O18" s="33"/>
      <c r="P18" s="33"/>
      <c r="Q18" s="33"/>
      <c r="R18" s="33" t="s">
        <v>37</v>
      </c>
      <c r="S18" s="33"/>
      <c r="T18" s="3"/>
      <c r="U18" s="3"/>
      <c r="V18" s="61">
        <v>303</v>
      </c>
    </row>
    <row r="19" spans="1:22" ht="12.75">
      <c r="A19" s="57">
        <v>11</v>
      </c>
      <c r="B19" s="3" t="s">
        <v>159</v>
      </c>
      <c r="C19" s="35">
        <v>19.811999999999998</v>
      </c>
      <c r="D19" s="3">
        <v>356</v>
      </c>
      <c r="E19" s="33" t="s">
        <v>343</v>
      </c>
      <c r="F19" s="33" t="s">
        <v>41</v>
      </c>
      <c r="G19" s="33">
        <v>8</v>
      </c>
      <c r="H19" s="33" t="s">
        <v>47</v>
      </c>
      <c r="I19" s="34">
        <v>27.432000000000002</v>
      </c>
      <c r="J19" s="34">
        <v>0.6096</v>
      </c>
      <c r="K19" s="3">
        <v>0</v>
      </c>
      <c r="L19" s="40" t="s">
        <v>145</v>
      </c>
      <c r="M19" s="33"/>
      <c r="N19" s="33"/>
      <c r="O19" s="33"/>
      <c r="P19" s="33"/>
      <c r="Q19" s="33"/>
      <c r="R19" s="33" t="s">
        <v>37</v>
      </c>
      <c r="S19" s="33"/>
      <c r="T19" s="3"/>
      <c r="U19" s="3"/>
      <c r="V19" s="61">
        <v>356</v>
      </c>
    </row>
    <row r="20" spans="1:22" ht="12.75">
      <c r="A20" s="58">
        <v>12</v>
      </c>
      <c r="B20" s="3" t="s">
        <v>164</v>
      </c>
      <c r="C20" s="35">
        <v>14.5542</v>
      </c>
      <c r="D20" s="3">
        <v>300</v>
      </c>
      <c r="E20" s="33" t="s">
        <v>145</v>
      </c>
      <c r="F20" s="33" t="s">
        <v>34</v>
      </c>
      <c r="G20" s="33">
        <v>8</v>
      </c>
      <c r="H20" s="33" t="s">
        <v>145</v>
      </c>
      <c r="I20" s="34">
        <v>27.432000000000002</v>
      </c>
      <c r="J20" s="34">
        <v>1.8288000000000002</v>
      </c>
      <c r="K20" s="3">
        <v>0</v>
      </c>
      <c r="L20" s="52" t="s">
        <v>145</v>
      </c>
      <c r="M20" s="33"/>
      <c r="N20" s="33"/>
      <c r="O20" s="33"/>
      <c r="P20" s="33"/>
      <c r="Q20" s="33"/>
      <c r="R20" s="33" t="s">
        <v>37</v>
      </c>
      <c r="S20" s="33"/>
      <c r="T20" s="3"/>
      <c r="U20" s="3"/>
      <c r="V20" s="61">
        <v>300</v>
      </c>
    </row>
    <row r="21" spans="1:22" ht="12.75">
      <c r="A21" s="57">
        <v>13</v>
      </c>
      <c r="B21" s="3" t="s">
        <v>170</v>
      </c>
      <c r="C21" s="35">
        <v>8.2296</v>
      </c>
      <c r="D21" s="3">
        <v>313</v>
      </c>
      <c r="E21" s="33" t="s">
        <v>145</v>
      </c>
      <c r="F21" s="33" t="s">
        <v>34</v>
      </c>
      <c r="G21" s="33">
        <v>8</v>
      </c>
      <c r="H21" s="33" t="s">
        <v>145</v>
      </c>
      <c r="I21" s="34">
        <v>16.764</v>
      </c>
      <c r="J21" s="34">
        <v>1.6764000000000001</v>
      </c>
      <c r="K21" s="3">
        <v>0</v>
      </c>
      <c r="L21" s="52" t="s">
        <v>145</v>
      </c>
      <c r="M21" s="33"/>
      <c r="N21" s="33"/>
      <c r="O21" s="33"/>
      <c r="P21" s="33"/>
      <c r="Q21" s="33"/>
      <c r="R21" s="33" t="s">
        <v>37</v>
      </c>
      <c r="S21" s="33"/>
      <c r="T21" s="3">
        <v>90</v>
      </c>
      <c r="U21" s="3"/>
      <c r="V21" s="61">
        <v>313</v>
      </c>
    </row>
    <row r="22" spans="1:22" ht="12.75">
      <c r="A22" s="58">
        <v>14</v>
      </c>
      <c r="B22" s="3" t="s">
        <v>172</v>
      </c>
      <c r="C22" s="35">
        <v>4.876799999999999</v>
      </c>
      <c r="D22" s="3">
        <v>331</v>
      </c>
      <c r="E22" s="33" t="s">
        <v>145</v>
      </c>
      <c r="F22" s="33" t="s">
        <v>34</v>
      </c>
      <c r="G22" s="33">
        <v>8</v>
      </c>
      <c r="H22" s="33" t="s">
        <v>145</v>
      </c>
      <c r="I22" s="34">
        <v>17.9832</v>
      </c>
      <c r="J22" s="34">
        <v>1.6764000000000001</v>
      </c>
      <c r="K22" s="3">
        <v>0</v>
      </c>
      <c r="L22" s="52" t="s">
        <v>145</v>
      </c>
      <c r="M22" s="33"/>
      <c r="N22" s="33"/>
      <c r="O22" s="33"/>
      <c r="P22" s="33"/>
      <c r="Q22" s="33"/>
      <c r="R22" s="33" t="s">
        <v>37</v>
      </c>
      <c r="S22" s="33"/>
      <c r="T22" s="3"/>
      <c r="U22" s="3"/>
      <c r="V22" s="61">
        <v>331</v>
      </c>
    </row>
    <row r="23" spans="1:22" ht="12.75">
      <c r="A23" s="57">
        <v>15</v>
      </c>
      <c r="B23" s="3" t="s">
        <v>174</v>
      </c>
      <c r="C23" s="35">
        <v>3.4671</v>
      </c>
      <c r="D23" s="3">
        <v>316</v>
      </c>
      <c r="E23" s="33" t="s">
        <v>145</v>
      </c>
      <c r="F23" s="33" t="s">
        <v>34</v>
      </c>
      <c r="G23" s="33">
        <v>8</v>
      </c>
      <c r="H23" s="33" t="s">
        <v>145</v>
      </c>
      <c r="I23" s="34">
        <v>30.48</v>
      </c>
      <c r="J23" s="34">
        <v>1.8288000000000002</v>
      </c>
      <c r="K23" s="3">
        <v>10</v>
      </c>
      <c r="L23" s="52" t="s">
        <v>145</v>
      </c>
      <c r="M23" s="33"/>
      <c r="N23" s="33"/>
      <c r="O23" s="33"/>
      <c r="P23" s="33"/>
      <c r="Q23" s="33"/>
      <c r="R23" s="33" t="s">
        <v>37</v>
      </c>
      <c r="S23" s="33"/>
      <c r="T23" s="3"/>
      <c r="U23" s="3"/>
      <c r="V23" s="61">
        <v>306</v>
      </c>
    </row>
    <row r="24" spans="1:22" ht="12.75">
      <c r="A24" s="58">
        <v>16</v>
      </c>
      <c r="B24" s="3" t="s">
        <v>177</v>
      </c>
      <c r="C24" s="35">
        <v>10.401299999999999</v>
      </c>
      <c r="D24" s="3">
        <v>13</v>
      </c>
      <c r="E24" s="33" t="s">
        <v>145</v>
      </c>
      <c r="F24" s="33" t="s">
        <v>41</v>
      </c>
      <c r="G24" s="33">
        <v>8</v>
      </c>
      <c r="H24" s="33" t="s">
        <v>145</v>
      </c>
      <c r="I24" s="34">
        <v>24.384</v>
      </c>
      <c r="J24" s="34">
        <v>2.4384</v>
      </c>
      <c r="K24" s="3">
        <v>5</v>
      </c>
      <c r="L24" s="52" t="s">
        <v>145</v>
      </c>
      <c r="M24" s="33"/>
      <c r="N24" s="33"/>
      <c r="O24" s="33"/>
      <c r="P24" s="33"/>
      <c r="Q24" s="33"/>
      <c r="R24" s="33" t="s">
        <v>37</v>
      </c>
      <c r="S24" s="33"/>
      <c r="T24" s="3"/>
      <c r="U24" s="3"/>
      <c r="V24" s="61">
        <v>8</v>
      </c>
    </row>
    <row r="25" spans="1:22" ht="12.75">
      <c r="A25" s="57">
        <v>17</v>
      </c>
      <c r="B25" s="3" t="s">
        <v>179</v>
      </c>
      <c r="C25" s="35">
        <v>10.401299999999999</v>
      </c>
      <c r="D25" s="3">
        <v>13</v>
      </c>
      <c r="E25" s="33" t="s">
        <v>145</v>
      </c>
      <c r="F25" s="33" t="s">
        <v>41</v>
      </c>
      <c r="G25" s="33">
        <v>8</v>
      </c>
      <c r="H25" s="33" t="s">
        <v>145</v>
      </c>
      <c r="I25" s="34">
        <v>8.5344</v>
      </c>
      <c r="J25" s="34">
        <v>0.6096</v>
      </c>
      <c r="K25" s="3">
        <v>5</v>
      </c>
      <c r="L25" s="52" t="s">
        <v>145</v>
      </c>
      <c r="M25" s="33"/>
      <c r="N25" s="33"/>
      <c r="O25" s="33"/>
      <c r="P25" s="33"/>
      <c r="Q25" s="33"/>
      <c r="R25" s="33" t="s">
        <v>37</v>
      </c>
      <c r="S25" s="33"/>
      <c r="T25" s="3"/>
      <c r="U25" s="3"/>
      <c r="V25" s="61">
        <v>8</v>
      </c>
    </row>
    <row r="26" spans="1:22" ht="12.75">
      <c r="A26" s="58">
        <v>18</v>
      </c>
      <c r="B26" s="3" t="s">
        <v>180</v>
      </c>
      <c r="C26" s="35">
        <v>9.677399999999999</v>
      </c>
      <c r="D26" s="3">
        <v>39</v>
      </c>
      <c r="E26" s="33" t="s">
        <v>145</v>
      </c>
      <c r="F26" s="33" t="s">
        <v>34</v>
      </c>
      <c r="G26" s="33">
        <v>8</v>
      </c>
      <c r="H26" s="33" t="s">
        <v>145</v>
      </c>
      <c r="I26" s="34">
        <v>6.096</v>
      </c>
      <c r="J26" s="34">
        <v>1.3716000000000002</v>
      </c>
      <c r="K26" s="3">
        <v>0</v>
      </c>
      <c r="L26" s="52" t="s">
        <v>145</v>
      </c>
      <c r="M26" s="33"/>
      <c r="N26" s="33"/>
      <c r="O26" s="33"/>
      <c r="P26" s="33"/>
      <c r="Q26" s="33"/>
      <c r="R26" s="33" t="s">
        <v>37</v>
      </c>
      <c r="S26" s="33"/>
      <c r="T26" s="3"/>
      <c r="U26" s="3"/>
      <c r="V26" s="61">
        <v>39</v>
      </c>
    </row>
    <row r="27" spans="1:22" ht="12.75">
      <c r="A27" s="57">
        <v>19</v>
      </c>
      <c r="B27" s="3" t="s">
        <v>194</v>
      </c>
      <c r="C27" s="35">
        <v>6.172199999999999</v>
      </c>
      <c r="D27" s="3">
        <v>264</v>
      </c>
      <c r="E27" s="33" t="s">
        <v>145</v>
      </c>
      <c r="F27" s="33" t="s">
        <v>34</v>
      </c>
      <c r="G27" s="33">
        <v>8</v>
      </c>
      <c r="H27" s="33" t="s">
        <v>145</v>
      </c>
      <c r="I27" s="34">
        <v>4.2672</v>
      </c>
      <c r="J27" s="34">
        <v>1.8288000000000002</v>
      </c>
      <c r="K27" s="3">
        <v>170</v>
      </c>
      <c r="L27" s="52" t="s">
        <v>145</v>
      </c>
      <c r="M27" s="33"/>
      <c r="N27" s="33"/>
      <c r="O27" s="33"/>
      <c r="P27" s="33"/>
      <c r="Q27" s="33"/>
      <c r="R27" s="33" t="s">
        <v>37</v>
      </c>
      <c r="S27" s="33"/>
      <c r="T27" s="3"/>
      <c r="U27" s="3"/>
      <c r="V27" s="61">
        <v>94</v>
      </c>
    </row>
    <row r="28" spans="1:22" ht="12.75">
      <c r="A28" s="58">
        <v>20</v>
      </c>
      <c r="B28" s="3" t="s">
        <v>195</v>
      </c>
      <c r="C28" s="35">
        <v>6.172199999999999</v>
      </c>
      <c r="D28" s="3">
        <v>264</v>
      </c>
      <c r="E28" s="33" t="s">
        <v>145</v>
      </c>
      <c r="F28" s="33" t="s">
        <v>34</v>
      </c>
      <c r="G28" s="33">
        <v>8</v>
      </c>
      <c r="H28" s="33" t="s">
        <v>145</v>
      </c>
      <c r="I28" s="34">
        <v>17.9832</v>
      </c>
      <c r="J28" s="34">
        <v>1.8288000000000002</v>
      </c>
      <c r="K28" s="3">
        <v>170</v>
      </c>
      <c r="L28" s="52" t="s">
        <v>145</v>
      </c>
      <c r="M28" s="33"/>
      <c r="N28" s="33"/>
      <c r="O28" s="33"/>
      <c r="P28" s="33"/>
      <c r="Q28" s="33"/>
      <c r="R28" s="33" t="s">
        <v>37</v>
      </c>
      <c r="S28" s="33"/>
      <c r="T28" s="3"/>
      <c r="U28" s="3"/>
      <c r="V28" s="61">
        <v>94</v>
      </c>
    </row>
    <row r="29" spans="1:22" ht="12.75">
      <c r="A29" s="57">
        <v>21</v>
      </c>
      <c r="B29" s="3" t="s">
        <v>197</v>
      </c>
      <c r="C29" s="35">
        <v>3.3146999999999998</v>
      </c>
      <c r="D29" s="3">
        <v>134</v>
      </c>
      <c r="E29" s="33" t="s">
        <v>145</v>
      </c>
      <c r="F29" s="33" t="s">
        <v>34</v>
      </c>
      <c r="G29" s="33">
        <v>8</v>
      </c>
      <c r="H29" s="33" t="s">
        <v>145</v>
      </c>
      <c r="I29" s="34">
        <v>7.62</v>
      </c>
      <c r="J29" s="34">
        <v>1.8288000000000002</v>
      </c>
      <c r="K29" s="3">
        <v>0</v>
      </c>
      <c r="L29" s="52" t="s">
        <v>145</v>
      </c>
      <c r="M29" s="33"/>
      <c r="N29" s="33"/>
      <c r="O29" s="33"/>
      <c r="P29" s="33"/>
      <c r="Q29" s="33"/>
      <c r="R29" s="33" t="s">
        <v>37</v>
      </c>
      <c r="S29" s="33"/>
      <c r="T29" s="3"/>
      <c r="U29" s="3"/>
      <c r="V29" s="61">
        <v>134</v>
      </c>
    </row>
    <row r="30" spans="1:22" ht="12.75">
      <c r="A30" s="58">
        <v>22</v>
      </c>
      <c r="B30" s="3" t="s">
        <v>203</v>
      </c>
      <c r="C30" s="35">
        <v>5.6388</v>
      </c>
      <c r="D30" s="3">
        <v>56</v>
      </c>
      <c r="E30" s="33" t="s">
        <v>145</v>
      </c>
      <c r="F30" s="33" t="s">
        <v>34</v>
      </c>
      <c r="G30" s="33">
        <v>8</v>
      </c>
      <c r="H30" s="33" t="s">
        <v>145</v>
      </c>
      <c r="I30" s="34">
        <v>18.288</v>
      </c>
      <c r="J30" s="34">
        <v>1.524</v>
      </c>
      <c r="K30" s="3">
        <v>0</v>
      </c>
      <c r="L30" s="52" t="s">
        <v>145</v>
      </c>
      <c r="M30" s="33"/>
      <c r="N30" s="33"/>
      <c r="O30" s="33"/>
      <c r="P30" s="33"/>
      <c r="Q30" s="33"/>
      <c r="R30" s="33" t="s">
        <v>37</v>
      </c>
      <c r="S30" s="33"/>
      <c r="T30" s="3"/>
      <c r="U30" s="3"/>
      <c r="V30" s="61">
        <v>56</v>
      </c>
    </row>
    <row r="31" spans="1:22" ht="12.75">
      <c r="A31" s="57">
        <v>23</v>
      </c>
      <c r="B31" s="3" t="s">
        <v>207</v>
      </c>
      <c r="C31" s="35">
        <v>6.095999999999999</v>
      </c>
      <c r="D31" s="3">
        <v>49</v>
      </c>
      <c r="E31" s="33" t="s">
        <v>145</v>
      </c>
      <c r="F31" s="33" t="s">
        <v>34</v>
      </c>
      <c r="G31" s="33">
        <v>9</v>
      </c>
      <c r="H31" s="33" t="s">
        <v>145</v>
      </c>
      <c r="I31" s="34">
        <v>14.325600000000001</v>
      </c>
      <c r="J31" s="34">
        <v>1.8288000000000002</v>
      </c>
      <c r="K31" s="3">
        <v>0</v>
      </c>
      <c r="L31" s="52" t="s">
        <v>145</v>
      </c>
      <c r="M31" s="33"/>
      <c r="N31" s="33"/>
      <c r="O31" s="33"/>
      <c r="P31" s="33"/>
      <c r="Q31" s="33"/>
      <c r="R31" s="33" t="s">
        <v>37</v>
      </c>
      <c r="S31" s="33"/>
      <c r="T31" s="3">
        <v>270</v>
      </c>
      <c r="U31" s="3">
        <v>270</v>
      </c>
      <c r="V31" s="61">
        <v>49</v>
      </c>
    </row>
    <row r="32" spans="1:22" ht="12.75">
      <c r="A32" s="58">
        <v>24</v>
      </c>
      <c r="B32" s="3" t="s">
        <v>211</v>
      </c>
      <c r="C32" s="35">
        <v>4.2672</v>
      </c>
      <c r="D32" s="3">
        <v>209</v>
      </c>
      <c r="E32" s="33" t="s">
        <v>145</v>
      </c>
      <c r="F32" s="33" t="s">
        <v>34</v>
      </c>
      <c r="G32" s="33">
        <v>8</v>
      </c>
      <c r="H32" s="33" t="s">
        <v>145</v>
      </c>
      <c r="I32" s="34">
        <v>22.86</v>
      </c>
      <c r="J32" s="34">
        <v>1.524</v>
      </c>
      <c r="K32" s="3">
        <v>0</v>
      </c>
      <c r="L32" s="52" t="s">
        <v>145</v>
      </c>
      <c r="M32" s="33"/>
      <c r="N32" s="33"/>
      <c r="O32" s="33"/>
      <c r="P32" s="33"/>
      <c r="Q32" s="33"/>
      <c r="R32" s="33" t="s">
        <v>37</v>
      </c>
      <c r="S32" s="33"/>
      <c r="T32" s="3">
        <v>270</v>
      </c>
      <c r="U32" s="3"/>
      <c r="V32" s="61">
        <v>209</v>
      </c>
    </row>
    <row r="33" spans="1:22" ht="12.75">
      <c r="A33" s="57">
        <v>25</v>
      </c>
      <c r="B33" s="3" t="s">
        <v>212</v>
      </c>
      <c r="C33" s="35">
        <v>23.3172</v>
      </c>
      <c r="D33" s="3">
        <v>141</v>
      </c>
      <c r="E33" s="33" t="s">
        <v>343</v>
      </c>
      <c r="F33" s="33" t="s">
        <v>34</v>
      </c>
      <c r="G33" s="33">
        <v>8</v>
      </c>
      <c r="H33" s="33" t="s">
        <v>145</v>
      </c>
      <c r="I33" s="34">
        <v>7.62</v>
      </c>
      <c r="J33" s="34">
        <v>1.8288000000000002</v>
      </c>
      <c r="K33" s="3">
        <v>0</v>
      </c>
      <c r="L33" s="52" t="s">
        <v>145</v>
      </c>
      <c r="M33" s="33"/>
      <c r="N33" s="33"/>
      <c r="O33" s="33"/>
      <c r="P33" s="33"/>
      <c r="Q33" s="33"/>
      <c r="R33" s="33" t="s">
        <v>37</v>
      </c>
      <c r="S33" s="33"/>
      <c r="T33" s="3"/>
      <c r="U33" s="3"/>
      <c r="V33" s="61">
        <v>141</v>
      </c>
    </row>
    <row r="34" spans="1:22" ht="12.75">
      <c r="A34" s="58">
        <v>26</v>
      </c>
      <c r="B34" s="3" t="s">
        <v>220</v>
      </c>
      <c r="C34" s="35">
        <v>16.5735</v>
      </c>
      <c r="D34" s="3">
        <v>39</v>
      </c>
      <c r="E34" s="33" t="s">
        <v>145</v>
      </c>
      <c r="F34" s="33" t="s">
        <v>34</v>
      </c>
      <c r="G34" s="33">
        <v>7</v>
      </c>
      <c r="H34" s="33" t="s">
        <v>145</v>
      </c>
      <c r="I34" s="34">
        <v>27.432000000000002</v>
      </c>
      <c r="J34" s="34">
        <v>1.8288000000000002</v>
      </c>
      <c r="K34" s="3">
        <v>0</v>
      </c>
      <c r="L34" s="52" t="s">
        <v>145</v>
      </c>
      <c r="M34" s="33"/>
      <c r="N34" s="33"/>
      <c r="O34" s="33"/>
      <c r="P34" s="33"/>
      <c r="Q34" s="33"/>
      <c r="R34" s="33" t="s">
        <v>37</v>
      </c>
      <c r="S34" s="33"/>
      <c r="T34" s="3">
        <v>270</v>
      </c>
      <c r="U34" s="3">
        <v>270</v>
      </c>
      <c r="V34" s="61">
        <v>39</v>
      </c>
    </row>
    <row r="35" spans="1:22" ht="12.75">
      <c r="A35" s="57">
        <v>27</v>
      </c>
      <c r="B35" s="3" t="s">
        <v>221</v>
      </c>
      <c r="C35" s="35">
        <v>8.6106</v>
      </c>
      <c r="D35" s="3">
        <v>22</v>
      </c>
      <c r="E35" s="33" t="s">
        <v>145</v>
      </c>
      <c r="F35" s="33" t="s">
        <v>34</v>
      </c>
      <c r="G35" s="33">
        <v>8</v>
      </c>
      <c r="H35" s="33" t="s">
        <v>145</v>
      </c>
      <c r="I35" s="34">
        <v>21.336000000000002</v>
      </c>
      <c r="J35" s="34">
        <v>1.524</v>
      </c>
      <c r="K35" s="3">
        <v>0</v>
      </c>
      <c r="L35" s="52" t="s">
        <v>145</v>
      </c>
      <c r="M35" s="33"/>
      <c r="N35" s="33"/>
      <c r="O35" s="33"/>
      <c r="P35" s="33"/>
      <c r="Q35" s="33"/>
      <c r="R35" s="33" t="s">
        <v>37</v>
      </c>
      <c r="S35" s="33"/>
      <c r="T35" s="3"/>
      <c r="U35" s="3"/>
      <c r="V35" s="61">
        <v>22</v>
      </c>
    </row>
    <row r="36" spans="1:22" ht="12.75">
      <c r="A36" s="58">
        <v>28</v>
      </c>
      <c r="B36" s="3" t="s">
        <v>222</v>
      </c>
      <c r="C36" s="35">
        <v>8.6106</v>
      </c>
      <c r="D36" s="3">
        <v>22</v>
      </c>
      <c r="E36" s="33" t="s">
        <v>145</v>
      </c>
      <c r="F36" s="33" t="s">
        <v>34</v>
      </c>
      <c r="G36" s="33">
        <v>8</v>
      </c>
      <c r="H36" s="33" t="s">
        <v>145</v>
      </c>
      <c r="I36" s="34">
        <v>3.048</v>
      </c>
      <c r="J36" s="34">
        <v>1.8288000000000002</v>
      </c>
      <c r="K36" s="3">
        <v>0</v>
      </c>
      <c r="L36" s="52" t="s">
        <v>145</v>
      </c>
      <c r="M36" s="33"/>
      <c r="N36" s="33"/>
      <c r="O36" s="33"/>
      <c r="P36" s="33"/>
      <c r="Q36" s="33"/>
      <c r="R36" s="33" t="s">
        <v>37</v>
      </c>
      <c r="S36" s="33"/>
      <c r="T36" s="3"/>
      <c r="U36" s="3"/>
      <c r="V36" s="61">
        <v>22</v>
      </c>
    </row>
    <row r="37" spans="1:22" ht="12.75">
      <c r="A37" s="57">
        <v>29</v>
      </c>
      <c r="B37" s="3" t="s">
        <v>223</v>
      </c>
      <c r="C37" s="35">
        <v>15.506699999999999</v>
      </c>
      <c r="D37" s="3">
        <v>41</v>
      </c>
      <c r="E37" s="33" t="s">
        <v>145</v>
      </c>
      <c r="F37" s="33" t="s">
        <v>34</v>
      </c>
      <c r="G37" s="33">
        <v>7</v>
      </c>
      <c r="H37" s="33" t="s">
        <v>145</v>
      </c>
      <c r="I37" s="34">
        <v>19.812</v>
      </c>
      <c r="J37" s="34">
        <v>1.8288000000000002</v>
      </c>
      <c r="K37" s="3">
        <v>0</v>
      </c>
      <c r="L37" s="52" t="s">
        <v>145</v>
      </c>
      <c r="M37" s="33"/>
      <c r="N37" s="33"/>
      <c r="O37" s="33"/>
      <c r="P37" s="33"/>
      <c r="Q37" s="33"/>
      <c r="R37" s="33" t="s">
        <v>37</v>
      </c>
      <c r="S37" s="33"/>
      <c r="T37" s="3"/>
      <c r="U37" s="3"/>
      <c r="V37" s="61">
        <v>41</v>
      </c>
    </row>
    <row r="38" spans="1:22" ht="12.75">
      <c r="A38" s="58">
        <v>30</v>
      </c>
      <c r="B38" s="3" t="s">
        <v>225</v>
      </c>
      <c r="C38" s="35">
        <v>2.8194</v>
      </c>
      <c r="D38" s="3">
        <v>336</v>
      </c>
      <c r="E38" s="33" t="s">
        <v>145</v>
      </c>
      <c r="F38" s="33" t="s">
        <v>34</v>
      </c>
      <c r="G38" s="33">
        <v>9</v>
      </c>
      <c r="H38" s="33" t="s">
        <v>35</v>
      </c>
      <c r="I38" s="34">
        <v>0</v>
      </c>
      <c r="J38" s="34">
        <v>1.6764000000000001</v>
      </c>
      <c r="K38" s="3">
        <v>0</v>
      </c>
      <c r="L38" s="52" t="s">
        <v>145</v>
      </c>
      <c r="M38" s="33"/>
      <c r="N38" s="33"/>
      <c r="O38" s="33"/>
      <c r="P38" s="33"/>
      <c r="Q38" s="33"/>
      <c r="R38" s="33" t="s">
        <v>37</v>
      </c>
      <c r="S38" s="33"/>
      <c r="T38" s="3"/>
      <c r="U38" s="3"/>
      <c r="V38" s="61">
        <v>336</v>
      </c>
    </row>
    <row r="39" spans="1:22" ht="12.75">
      <c r="A39" s="57">
        <v>31</v>
      </c>
      <c r="B39" s="3" t="s">
        <v>226</v>
      </c>
      <c r="C39" s="35">
        <v>2.8194</v>
      </c>
      <c r="D39" s="3">
        <v>336</v>
      </c>
      <c r="E39" s="33" t="s">
        <v>145</v>
      </c>
      <c r="F39" s="33" t="s">
        <v>34</v>
      </c>
      <c r="G39" s="33">
        <v>9</v>
      </c>
      <c r="H39" s="33" t="s">
        <v>35</v>
      </c>
      <c r="I39" s="34">
        <v>0</v>
      </c>
      <c r="J39" s="34">
        <v>1.6764000000000001</v>
      </c>
      <c r="K39" s="3">
        <v>0</v>
      </c>
      <c r="L39" s="52" t="s">
        <v>145</v>
      </c>
      <c r="M39" s="33"/>
      <c r="N39" s="33"/>
      <c r="O39" s="33"/>
      <c r="P39" s="33"/>
      <c r="Q39" s="33"/>
      <c r="R39" s="33" t="s">
        <v>37</v>
      </c>
      <c r="S39" s="33"/>
      <c r="T39" s="3"/>
      <c r="U39" s="3"/>
      <c r="V39" s="61">
        <v>336</v>
      </c>
    </row>
    <row r="40" spans="1:22" ht="12.75">
      <c r="A40" s="58">
        <v>32</v>
      </c>
      <c r="B40" s="3" t="s">
        <v>230</v>
      </c>
      <c r="C40" s="35">
        <v>1.6382999999999999</v>
      </c>
      <c r="D40" s="3">
        <v>281</v>
      </c>
      <c r="E40" s="33" t="s">
        <v>145</v>
      </c>
      <c r="F40" s="33" t="s">
        <v>34</v>
      </c>
      <c r="G40" s="33">
        <v>8</v>
      </c>
      <c r="H40" s="33" t="s">
        <v>145</v>
      </c>
      <c r="I40" s="34">
        <v>24.384</v>
      </c>
      <c r="J40" s="34">
        <v>1.8288000000000002</v>
      </c>
      <c r="K40" s="3">
        <v>0</v>
      </c>
      <c r="L40" s="52" t="s">
        <v>145</v>
      </c>
      <c r="M40" s="33"/>
      <c r="N40" s="33"/>
      <c r="O40" s="33"/>
      <c r="P40" s="33"/>
      <c r="Q40" s="33"/>
      <c r="R40" s="33" t="s">
        <v>37</v>
      </c>
      <c r="S40" s="33"/>
      <c r="T40" s="3"/>
      <c r="U40" s="3"/>
      <c r="V40" s="61">
        <v>281</v>
      </c>
    </row>
    <row r="41" spans="1:22" ht="12.75">
      <c r="A41" s="57">
        <v>33</v>
      </c>
      <c r="B41" s="3" t="s">
        <v>232</v>
      </c>
      <c r="C41" s="35">
        <v>2.667</v>
      </c>
      <c r="D41" s="3">
        <v>83</v>
      </c>
      <c r="E41" s="33" t="s">
        <v>145</v>
      </c>
      <c r="F41" s="33" t="s">
        <v>34</v>
      </c>
      <c r="G41" s="33">
        <v>8</v>
      </c>
      <c r="H41" s="33" t="s">
        <v>145</v>
      </c>
      <c r="I41" s="34">
        <v>28.651200000000003</v>
      </c>
      <c r="J41" s="34">
        <v>1.524</v>
      </c>
      <c r="K41" s="3">
        <v>0</v>
      </c>
      <c r="L41" s="52" t="s">
        <v>145</v>
      </c>
      <c r="M41" s="33"/>
      <c r="N41" s="33"/>
      <c r="O41" s="33"/>
      <c r="P41" s="33"/>
      <c r="Q41" s="33"/>
      <c r="R41" s="33" t="s">
        <v>37</v>
      </c>
      <c r="S41" s="33"/>
      <c r="T41" s="3"/>
      <c r="U41" s="3"/>
      <c r="V41" s="61">
        <v>83</v>
      </c>
    </row>
    <row r="42" spans="1:22" ht="12.75">
      <c r="A42" s="58">
        <v>34</v>
      </c>
      <c r="B42" s="3" t="s">
        <v>235</v>
      </c>
      <c r="C42" s="35">
        <v>4.838699999999999</v>
      </c>
      <c r="D42" s="3">
        <v>331</v>
      </c>
      <c r="E42" s="33" t="s">
        <v>145</v>
      </c>
      <c r="F42" s="33" t="s">
        <v>34</v>
      </c>
      <c r="G42" s="33">
        <v>9</v>
      </c>
      <c r="H42" s="33" t="s">
        <v>145</v>
      </c>
      <c r="I42" s="34">
        <v>22.250400000000003</v>
      </c>
      <c r="J42" s="34">
        <v>1.8288000000000002</v>
      </c>
      <c r="K42" s="3">
        <v>0</v>
      </c>
      <c r="L42" s="52" t="s">
        <v>145</v>
      </c>
      <c r="M42" s="33"/>
      <c r="N42" s="33"/>
      <c r="O42" s="33"/>
      <c r="P42" s="33"/>
      <c r="Q42" s="33"/>
      <c r="R42" s="33" t="s">
        <v>37</v>
      </c>
      <c r="S42" s="33"/>
      <c r="T42" s="3">
        <v>90</v>
      </c>
      <c r="U42" s="3">
        <v>90</v>
      </c>
      <c r="V42" s="61">
        <v>331</v>
      </c>
    </row>
    <row r="43" spans="1:22" ht="12.75">
      <c r="A43" s="57">
        <v>35</v>
      </c>
      <c r="B43" s="3" t="s">
        <v>236</v>
      </c>
      <c r="C43" s="35">
        <v>14.2494</v>
      </c>
      <c r="D43" s="3">
        <v>297</v>
      </c>
      <c r="E43" s="33" t="s">
        <v>343</v>
      </c>
      <c r="F43" s="33" t="s">
        <v>34</v>
      </c>
      <c r="G43" s="33">
        <v>7</v>
      </c>
      <c r="H43" s="33" t="s">
        <v>145</v>
      </c>
      <c r="I43" s="34">
        <v>28.956000000000003</v>
      </c>
      <c r="J43" s="34">
        <v>1.6764000000000001</v>
      </c>
      <c r="K43" s="3">
        <v>0</v>
      </c>
      <c r="L43" s="52" t="s">
        <v>145</v>
      </c>
      <c r="M43" s="33"/>
      <c r="N43" s="33"/>
      <c r="O43" s="33"/>
      <c r="P43" s="33"/>
      <c r="Q43" s="33"/>
      <c r="R43" s="33" t="s">
        <v>37</v>
      </c>
      <c r="S43" s="33"/>
      <c r="T43" s="3">
        <v>90</v>
      </c>
      <c r="U43" s="3"/>
      <c r="V43" s="61">
        <v>297</v>
      </c>
    </row>
    <row r="44" spans="1:22" ht="12.75">
      <c r="A44" s="58">
        <v>36</v>
      </c>
      <c r="B44" s="3" t="s">
        <v>239</v>
      </c>
      <c r="C44" s="35">
        <v>4.0767</v>
      </c>
      <c r="D44" s="3">
        <v>40</v>
      </c>
      <c r="E44" s="33" t="s">
        <v>145</v>
      </c>
      <c r="F44" s="33" t="s">
        <v>34</v>
      </c>
      <c r="G44" s="33">
        <v>9</v>
      </c>
      <c r="H44" s="33" t="s">
        <v>145</v>
      </c>
      <c r="I44" s="34">
        <v>29.260800000000003</v>
      </c>
      <c r="J44" s="34">
        <v>1.524</v>
      </c>
      <c r="K44" s="3">
        <v>0</v>
      </c>
      <c r="L44" s="52" t="s">
        <v>145</v>
      </c>
      <c r="M44" s="33"/>
      <c r="N44" s="33"/>
      <c r="O44" s="33"/>
      <c r="P44" s="33"/>
      <c r="Q44" s="33"/>
      <c r="R44" s="33" t="s">
        <v>37</v>
      </c>
      <c r="S44" s="33"/>
      <c r="T44" s="3">
        <v>270</v>
      </c>
      <c r="U44" s="3"/>
      <c r="V44" s="61">
        <v>40</v>
      </c>
    </row>
    <row r="45" spans="1:22" ht="12.75">
      <c r="A45" s="57">
        <v>37</v>
      </c>
      <c r="B45" s="3" t="s">
        <v>242</v>
      </c>
      <c r="C45" s="35">
        <v>14.1732</v>
      </c>
      <c r="D45" s="3">
        <v>106</v>
      </c>
      <c r="E45" s="33" t="s">
        <v>343</v>
      </c>
      <c r="F45" s="33" t="s">
        <v>34</v>
      </c>
      <c r="G45" s="33">
        <v>7</v>
      </c>
      <c r="H45" s="33" t="s">
        <v>145</v>
      </c>
      <c r="I45" s="34">
        <v>10.972800000000001</v>
      </c>
      <c r="J45" s="34">
        <v>1.524</v>
      </c>
      <c r="K45" s="3">
        <v>0</v>
      </c>
      <c r="L45" s="52" t="s">
        <v>145</v>
      </c>
      <c r="M45" s="33"/>
      <c r="N45" s="33"/>
      <c r="O45" s="33"/>
      <c r="P45" s="33"/>
      <c r="Q45" s="33"/>
      <c r="R45" s="33" t="s">
        <v>37</v>
      </c>
      <c r="S45" s="33"/>
      <c r="T45" s="3"/>
      <c r="U45" s="3"/>
      <c r="V45" s="61">
        <v>106</v>
      </c>
    </row>
    <row r="46" spans="1:22" ht="12.75">
      <c r="A46" s="58">
        <v>38</v>
      </c>
      <c r="B46" s="3" t="s">
        <v>244</v>
      </c>
      <c r="C46" s="35">
        <v>8.382</v>
      </c>
      <c r="D46" s="3">
        <v>51</v>
      </c>
      <c r="E46" s="33" t="s">
        <v>145</v>
      </c>
      <c r="F46" s="33" t="s">
        <v>34</v>
      </c>
      <c r="G46" s="33">
        <v>8</v>
      </c>
      <c r="H46" s="33" t="s">
        <v>145</v>
      </c>
      <c r="I46" s="34">
        <v>43.586400000000005</v>
      </c>
      <c r="J46" s="34">
        <v>1.524</v>
      </c>
      <c r="K46" s="3">
        <v>0</v>
      </c>
      <c r="L46" s="52" t="s">
        <v>145</v>
      </c>
      <c r="M46" s="33"/>
      <c r="N46" s="33"/>
      <c r="O46" s="33"/>
      <c r="P46" s="33"/>
      <c r="Q46" s="33"/>
      <c r="R46" s="33" t="s">
        <v>37</v>
      </c>
      <c r="S46" s="33"/>
      <c r="T46" s="3">
        <v>90</v>
      </c>
      <c r="U46" s="3">
        <v>90</v>
      </c>
      <c r="V46" s="61">
        <v>51</v>
      </c>
    </row>
    <row r="47" spans="1:22" ht="12.75">
      <c r="A47" s="57">
        <v>39</v>
      </c>
      <c r="B47" s="3" t="s">
        <v>249</v>
      </c>
      <c r="C47" s="35">
        <v>14.7828</v>
      </c>
      <c r="D47" s="3">
        <v>110</v>
      </c>
      <c r="E47" s="33" t="s">
        <v>343</v>
      </c>
      <c r="F47" s="33" t="s">
        <v>34</v>
      </c>
      <c r="G47" s="33">
        <v>8</v>
      </c>
      <c r="H47" s="33" t="s">
        <v>145</v>
      </c>
      <c r="I47" s="34">
        <v>31.3944</v>
      </c>
      <c r="J47" s="34">
        <v>1.8288000000000002</v>
      </c>
      <c r="K47" s="3">
        <v>0</v>
      </c>
      <c r="L47" s="52" t="s">
        <v>145</v>
      </c>
      <c r="M47" s="33"/>
      <c r="N47" s="33"/>
      <c r="O47" s="33"/>
      <c r="P47" s="33"/>
      <c r="Q47" s="33"/>
      <c r="R47" s="33" t="s">
        <v>37</v>
      </c>
      <c r="S47" s="33"/>
      <c r="T47" s="3"/>
      <c r="U47" s="3"/>
      <c r="V47" s="61">
        <v>110</v>
      </c>
    </row>
    <row r="48" spans="1:22" ht="12.75">
      <c r="A48" s="58">
        <v>40</v>
      </c>
      <c r="B48" s="3" t="s">
        <v>251</v>
      </c>
      <c r="C48" s="35">
        <v>3.429</v>
      </c>
      <c r="D48" s="3">
        <v>243</v>
      </c>
      <c r="E48" s="33" t="s">
        <v>145</v>
      </c>
      <c r="F48" s="33" t="s">
        <v>34</v>
      </c>
      <c r="G48" s="33">
        <v>8</v>
      </c>
      <c r="H48" s="33" t="s">
        <v>145</v>
      </c>
      <c r="I48" s="34">
        <v>20.1168</v>
      </c>
      <c r="J48" s="34">
        <v>1.6764000000000001</v>
      </c>
      <c r="K48" s="3">
        <v>0</v>
      </c>
      <c r="L48" s="52" t="s">
        <v>145</v>
      </c>
      <c r="M48" s="33"/>
      <c r="N48" s="33"/>
      <c r="O48" s="33"/>
      <c r="P48" s="33"/>
      <c r="Q48" s="33"/>
      <c r="R48" s="33" t="s">
        <v>37</v>
      </c>
      <c r="S48" s="33"/>
      <c r="T48" s="3"/>
      <c r="U48" s="3"/>
      <c r="V48" s="61">
        <v>243</v>
      </c>
    </row>
    <row r="49" spans="1:22" ht="12.75">
      <c r="A49" s="57">
        <v>41</v>
      </c>
      <c r="B49" s="3" t="s">
        <v>254</v>
      </c>
      <c r="C49" s="35">
        <v>16.8402</v>
      </c>
      <c r="D49" s="3">
        <v>297</v>
      </c>
      <c r="E49" s="33" t="s">
        <v>343</v>
      </c>
      <c r="F49" s="33" t="s">
        <v>34</v>
      </c>
      <c r="G49" s="33">
        <v>7</v>
      </c>
      <c r="H49" s="33" t="s">
        <v>145</v>
      </c>
      <c r="I49" s="34">
        <v>21.336000000000002</v>
      </c>
      <c r="J49" s="34">
        <v>1.8288000000000002</v>
      </c>
      <c r="K49" s="3">
        <v>0</v>
      </c>
      <c r="L49" s="52" t="s">
        <v>145</v>
      </c>
      <c r="M49" s="33"/>
      <c r="N49" s="33"/>
      <c r="O49" s="33"/>
      <c r="P49" s="33"/>
      <c r="Q49" s="33"/>
      <c r="R49" s="33" t="s">
        <v>37</v>
      </c>
      <c r="S49" s="33"/>
      <c r="T49" s="3">
        <v>270</v>
      </c>
      <c r="U49" s="3"/>
      <c r="V49" s="61">
        <v>297</v>
      </c>
    </row>
    <row r="50" spans="1:22" ht="12.75">
      <c r="A50" s="58">
        <v>42</v>
      </c>
      <c r="B50" s="3" t="s">
        <v>148</v>
      </c>
      <c r="C50" s="35">
        <v>2.2479</v>
      </c>
      <c r="D50" s="3">
        <v>282</v>
      </c>
      <c r="E50" s="33" t="s">
        <v>145</v>
      </c>
      <c r="F50" s="33" t="s">
        <v>34</v>
      </c>
      <c r="G50" s="33">
        <v>8</v>
      </c>
      <c r="H50" s="33" t="s">
        <v>35</v>
      </c>
      <c r="I50" s="34">
        <v>32.004000000000005</v>
      </c>
      <c r="J50" s="34">
        <v>1.8288000000000002</v>
      </c>
      <c r="K50" s="3">
        <v>0</v>
      </c>
      <c r="L50" s="52" t="s">
        <v>145</v>
      </c>
      <c r="M50" s="33"/>
      <c r="N50" s="33"/>
      <c r="O50" s="33"/>
      <c r="P50" s="33"/>
      <c r="Q50" s="33" t="s">
        <v>37</v>
      </c>
      <c r="R50" s="33"/>
      <c r="S50" s="33"/>
      <c r="T50" s="3"/>
      <c r="U50" s="3">
        <v>90</v>
      </c>
      <c r="V50" s="61">
        <v>282</v>
      </c>
    </row>
    <row r="51" spans="1:22" ht="12.75">
      <c r="A51" s="57">
        <v>43</v>
      </c>
      <c r="B51" s="3" t="s">
        <v>149</v>
      </c>
      <c r="C51" s="35">
        <v>9.753599999999999</v>
      </c>
      <c r="D51" s="3">
        <v>247</v>
      </c>
      <c r="E51" s="33" t="s">
        <v>145</v>
      </c>
      <c r="F51" s="33" t="s">
        <v>34</v>
      </c>
      <c r="G51" s="33">
        <v>8</v>
      </c>
      <c r="H51" s="33" t="s">
        <v>145</v>
      </c>
      <c r="I51" s="34">
        <v>32.004000000000005</v>
      </c>
      <c r="J51" s="34">
        <v>1.6764000000000001</v>
      </c>
      <c r="K51" s="3">
        <v>0</v>
      </c>
      <c r="L51" s="52" t="s">
        <v>145</v>
      </c>
      <c r="M51" s="33"/>
      <c r="N51" s="33"/>
      <c r="O51" s="33"/>
      <c r="P51" s="33"/>
      <c r="Q51" s="33" t="s">
        <v>37</v>
      </c>
      <c r="R51" s="33"/>
      <c r="S51" s="33"/>
      <c r="T51" s="3"/>
      <c r="U51" s="3"/>
      <c r="V51" s="61">
        <v>247</v>
      </c>
    </row>
    <row r="52" spans="1:22" ht="12.75">
      <c r="A52" s="58">
        <v>44</v>
      </c>
      <c r="B52" s="3" t="s">
        <v>150</v>
      </c>
      <c r="C52" s="35">
        <v>9.753599999999999</v>
      </c>
      <c r="D52" s="3">
        <v>247</v>
      </c>
      <c r="E52" s="33" t="s">
        <v>145</v>
      </c>
      <c r="F52" s="33" t="s">
        <v>34</v>
      </c>
      <c r="G52" s="33">
        <v>8</v>
      </c>
      <c r="H52" s="33" t="s">
        <v>145</v>
      </c>
      <c r="I52" s="34">
        <v>3.048</v>
      </c>
      <c r="J52" s="34">
        <v>2.286</v>
      </c>
      <c r="K52" s="3">
        <v>0</v>
      </c>
      <c r="L52" s="52" t="s">
        <v>145</v>
      </c>
      <c r="M52" s="33"/>
      <c r="N52" s="33"/>
      <c r="O52" s="33"/>
      <c r="P52" s="33"/>
      <c r="Q52" s="33" t="s">
        <v>37</v>
      </c>
      <c r="R52" s="33"/>
      <c r="S52" s="33"/>
      <c r="T52" s="3"/>
      <c r="U52" s="3">
        <v>270</v>
      </c>
      <c r="V52" s="61">
        <v>247</v>
      </c>
    </row>
    <row r="53" spans="1:22" ht="12.75">
      <c r="A53" s="57">
        <v>45</v>
      </c>
      <c r="B53" s="3" t="s">
        <v>209</v>
      </c>
      <c r="C53" s="35">
        <v>6.095999999999999</v>
      </c>
      <c r="D53" s="3">
        <v>49</v>
      </c>
      <c r="E53" s="33" t="s">
        <v>145</v>
      </c>
      <c r="F53" s="33" t="s">
        <v>34</v>
      </c>
      <c r="G53" s="33">
        <v>9</v>
      </c>
      <c r="H53" s="33" t="s">
        <v>145</v>
      </c>
      <c r="I53" s="34">
        <v>19.5072</v>
      </c>
      <c r="J53" s="34">
        <v>1.8288000000000002</v>
      </c>
      <c r="K53" s="3">
        <v>0</v>
      </c>
      <c r="L53" s="52" t="s">
        <v>145</v>
      </c>
      <c r="M53" s="33"/>
      <c r="N53" s="33"/>
      <c r="O53" s="33"/>
      <c r="P53" s="33"/>
      <c r="Q53" s="33" t="s">
        <v>37</v>
      </c>
      <c r="R53" s="33"/>
      <c r="S53" s="33"/>
      <c r="T53" s="3"/>
      <c r="U53" s="3">
        <v>270</v>
      </c>
      <c r="V53" s="61">
        <v>49</v>
      </c>
    </row>
    <row r="54" spans="1:22" ht="12.75">
      <c r="A54" s="58">
        <v>46</v>
      </c>
      <c r="B54" s="3" t="s">
        <v>215</v>
      </c>
      <c r="C54" s="35">
        <v>23.5077</v>
      </c>
      <c r="D54" s="3">
        <v>143</v>
      </c>
      <c r="E54" s="33" t="s">
        <v>343</v>
      </c>
      <c r="F54" s="33" t="s">
        <v>34</v>
      </c>
      <c r="G54" s="33">
        <v>7</v>
      </c>
      <c r="H54" s="33" t="s">
        <v>35</v>
      </c>
      <c r="I54" s="34">
        <v>9.144</v>
      </c>
      <c r="J54" s="34">
        <v>1.8288000000000002</v>
      </c>
      <c r="K54" s="3">
        <v>0</v>
      </c>
      <c r="L54" s="52" t="s">
        <v>145</v>
      </c>
      <c r="M54" s="33"/>
      <c r="N54" s="33"/>
      <c r="O54" s="33"/>
      <c r="P54" s="33"/>
      <c r="Q54" s="33" t="s">
        <v>37</v>
      </c>
      <c r="R54" s="33"/>
      <c r="S54" s="33"/>
      <c r="T54" s="3"/>
      <c r="U54" s="3">
        <v>90</v>
      </c>
      <c r="V54" s="61">
        <v>143</v>
      </c>
    </row>
    <row r="55" spans="1:22" ht="12.75">
      <c r="A55" s="57">
        <v>47</v>
      </c>
      <c r="B55" s="3" t="s">
        <v>231</v>
      </c>
      <c r="C55" s="35">
        <v>2.667</v>
      </c>
      <c r="D55" s="3">
        <v>83</v>
      </c>
      <c r="E55" s="33" t="s">
        <v>145</v>
      </c>
      <c r="F55" s="33" t="s">
        <v>34</v>
      </c>
      <c r="G55" s="33">
        <v>8</v>
      </c>
      <c r="H55" s="33" t="s">
        <v>145</v>
      </c>
      <c r="I55" s="34">
        <v>32.308800000000005</v>
      </c>
      <c r="J55" s="34">
        <v>1.524</v>
      </c>
      <c r="K55" s="3">
        <v>0</v>
      </c>
      <c r="L55" s="52" t="s">
        <v>145</v>
      </c>
      <c r="M55" s="33"/>
      <c r="N55" s="33"/>
      <c r="O55" s="33"/>
      <c r="P55" s="33"/>
      <c r="Q55" s="33" t="s">
        <v>37</v>
      </c>
      <c r="R55" s="33"/>
      <c r="S55" s="33"/>
      <c r="T55" s="3"/>
      <c r="U55" s="3">
        <v>270</v>
      </c>
      <c r="V55" s="61">
        <v>83</v>
      </c>
    </row>
    <row r="56" spans="1:22" ht="12.75">
      <c r="A56" s="58">
        <v>48</v>
      </c>
      <c r="B56" s="3" t="s">
        <v>250</v>
      </c>
      <c r="C56" s="35">
        <v>3.5433</v>
      </c>
      <c r="D56" s="3">
        <v>109</v>
      </c>
      <c r="E56" s="33" t="s">
        <v>145</v>
      </c>
      <c r="F56" s="33" t="s">
        <v>34</v>
      </c>
      <c r="G56" s="33">
        <v>8</v>
      </c>
      <c r="H56" s="33" t="s">
        <v>145</v>
      </c>
      <c r="I56" s="34">
        <v>11.5824</v>
      </c>
      <c r="J56" s="34">
        <v>1.9812</v>
      </c>
      <c r="K56" s="3">
        <v>0</v>
      </c>
      <c r="L56" s="52" t="s">
        <v>145</v>
      </c>
      <c r="M56" s="33"/>
      <c r="N56" s="33"/>
      <c r="O56" s="33"/>
      <c r="P56" s="33"/>
      <c r="Q56" s="33" t="s">
        <v>37</v>
      </c>
      <c r="R56" s="33"/>
      <c r="S56" s="33"/>
      <c r="T56" s="3"/>
      <c r="U56" s="3">
        <v>270</v>
      </c>
      <c r="V56" s="61">
        <v>109</v>
      </c>
    </row>
    <row r="57" spans="1:22" ht="12.75">
      <c r="A57" s="57">
        <v>49</v>
      </c>
      <c r="B57" s="3" t="s">
        <v>33</v>
      </c>
      <c r="C57" s="35">
        <v>5.7531</v>
      </c>
      <c r="D57" s="3">
        <v>269</v>
      </c>
      <c r="E57" s="33" t="s">
        <v>145</v>
      </c>
      <c r="F57" s="33" t="s">
        <v>34</v>
      </c>
      <c r="G57" s="33">
        <v>9</v>
      </c>
      <c r="H57" s="33" t="s">
        <v>145</v>
      </c>
      <c r="I57" s="34">
        <v>19.812</v>
      </c>
      <c r="J57" s="34">
        <v>1.8288000000000002</v>
      </c>
      <c r="K57" s="3">
        <v>90</v>
      </c>
      <c r="L57" s="52" t="s">
        <v>36</v>
      </c>
      <c r="M57" s="33"/>
      <c r="N57" s="33"/>
      <c r="O57" s="33"/>
      <c r="P57" s="33"/>
      <c r="Q57" s="33"/>
      <c r="R57" s="33"/>
      <c r="S57" s="33" t="s">
        <v>37</v>
      </c>
      <c r="T57" s="3"/>
      <c r="U57" s="3"/>
      <c r="V57" s="61">
        <v>179</v>
      </c>
    </row>
    <row r="58" spans="1:22" ht="12.75">
      <c r="A58" s="58">
        <v>50</v>
      </c>
      <c r="B58" s="3" t="s">
        <v>39</v>
      </c>
      <c r="C58" s="35">
        <v>4.4958</v>
      </c>
      <c r="D58" s="3">
        <v>349</v>
      </c>
      <c r="E58" s="33" t="s">
        <v>145</v>
      </c>
      <c r="F58" s="33" t="s">
        <v>34</v>
      </c>
      <c r="G58" s="33">
        <v>7</v>
      </c>
      <c r="H58" s="33" t="s">
        <v>145</v>
      </c>
      <c r="I58" s="34">
        <v>15.24</v>
      </c>
      <c r="J58" s="34">
        <v>1.8288000000000002</v>
      </c>
      <c r="K58" s="3">
        <v>90</v>
      </c>
      <c r="L58" s="52" t="s">
        <v>36</v>
      </c>
      <c r="M58" s="33"/>
      <c r="N58" s="33"/>
      <c r="O58" s="33"/>
      <c r="P58" s="33"/>
      <c r="Q58" s="33"/>
      <c r="R58" s="33"/>
      <c r="S58" s="33" t="s">
        <v>37</v>
      </c>
      <c r="T58" s="3"/>
      <c r="U58" s="3"/>
      <c r="V58" s="61">
        <v>259</v>
      </c>
    </row>
    <row r="59" spans="1:22" ht="12.75">
      <c r="A59" s="57">
        <v>51</v>
      </c>
      <c r="B59" s="3" t="s">
        <v>49</v>
      </c>
      <c r="C59" s="35">
        <v>3.3528</v>
      </c>
      <c r="D59" s="3">
        <v>32</v>
      </c>
      <c r="E59" s="33" t="s">
        <v>145</v>
      </c>
      <c r="F59" s="33" t="s">
        <v>34</v>
      </c>
      <c r="G59" s="33">
        <v>8</v>
      </c>
      <c r="H59" s="33" t="s">
        <v>35</v>
      </c>
      <c r="I59" s="34">
        <v>17.3736</v>
      </c>
      <c r="J59" s="34">
        <v>0</v>
      </c>
      <c r="K59" s="3">
        <v>90</v>
      </c>
      <c r="L59" s="52" t="s">
        <v>36</v>
      </c>
      <c r="M59" s="33"/>
      <c r="N59" s="33"/>
      <c r="O59" s="33"/>
      <c r="P59" s="33"/>
      <c r="Q59" s="33"/>
      <c r="R59" s="33"/>
      <c r="S59" s="33" t="s">
        <v>37</v>
      </c>
      <c r="T59" s="3">
        <v>0</v>
      </c>
      <c r="U59" s="3"/>
      <c r="V59" s="61">
        <v>58</v>
      </c>
    </row>
    <row r="60" spans="1:22" ht="12.75">
      <c r="A60" s="58">
        <v>52</v>
      </c>
      <c r="B60" s="3" t="s">
        <v>55</v>
      </c>
      <c r="C60" s="35">
        <v>8.1915</v>
      </c>
      <c r="D60" s="3">
        <v>35</v>
      </c>
      <c r="E60" s="33" t="s">
        <v>145</v>
      </c>
      <c r="F60" s="33" t="s">
        <v>34</v>
      </c>
      <c r="G60" s="33">
        <v>8</v>
      </c>
      <c r="H60" s="33" t="s">
        <v>145</v>
      </c>
      <c r="I60" s="34">
        <v>10.668000000000001</v>
      </c>
      <c r="J60" s="34">
        <v>1.6764000000000001</v>
      </c>
      <c r="K60" s="3">
        <v>80</v>
      </c>
      <c r="L60" s="52" t="s">
        <v>36</v>
      </c>
      <c r="M60" s="33"/>
      <c r="N60" s="33"/>
      <c r="O60" s="33"/>
      <c r="P60" s="33"/>
      <c r="Q60" s="33"/>
      <c r="R60" s="33"/>
      <c r="S60" s="33" t="s">
        <v>37</v>
      </c>
      <c r="T60" s="3">
        <v>180</v>
      </c>
      <c r="U60" s="3"/>
      <c r="V60" s="61">
        <v>45</v>
      </c>
    </row>
    <row r="61" spans="1:22" ht="12.75">
      <c r="A61" s="57">
        <v>53</v>
      </c>
      <c r="B61" s="3" t="s">
        <v>69</v>
      </c>
      <c r="C61" s="35">
        <v>4.876799999999999</v>
      </c>
      <c r="D61" s="3">
        <v>331</v>
      </c>
      <c r="E61" s="33" t="s">
        <v>145</v>
      </c>
      <c r="F61" s="33" t="s">
        <v>34</v>
      </c>
      <c r="G61" s="33">
        <v>8</v>
      </c>
      <c r="H61" s="33" t="s">
        <v>145</v>
      </c>
      <c r="I61" s="34">
        <v>16.4592</v>
      </c>
      <c r="J61" s="34">
        <v>1.6764000000000001</v>
      </c>
      <c r="K61" s="3">
        <v>90</v>
      </c>
      <c r="L61" s="52" t="s">
        <v>36</v>
      </c>
      <c r="M61" s="33"/>
      <c r="N61" s="33"/>
      <c r="O61" s="33"/>
      <c r="P61" s="33"/>
      <c r="Q61" s="33"/>
      <c r="R61" s="33"/>
      <c r="S61" s="33" t="s">
        <v>37</v>
      </c>
      <c r="T61" s="3">
        <v>180</v>
      </c>
      <c r="U61" s="3"/>
      <c r="V61" s="61">
        <v>241</v>
      </c>
    </row>
    <row r="62" spans="1:22" ht="12.75">
      <c r="A62" s="58">
        <v>54</v>
      </c>
      <c r="B62" s="3" t="s">
        <v>70</v>
      </c>
      <c r="C62" s="35">
        <v>4.876799999999999</v>
      </c>
      <c r="D62" s="3">
        <v>331</v>
      </c>
      <c r="E62" s="33" t="s">
        <v>145</v>
      </c>
      <c r="F62" s="33" t="s">
        <v>34</v>
      </c>
      <c r="G62" s="33">
        <v>8</v>
      </c>
      <c r="H62" s="33" t="s">
        <v>145</v>
      </c>
      <c r="I62" s="34">
        <v>18.288</v>
      </c>
      <c r="J62" s="34">
        <v>1.6764000000000001</v>
      </c>
      <c r="K62" s="3">
        <v>90</v>
      </c>
      <c r="L62" s="52" t="s">
        <v>36</v>
      </c>
      <c r="M62" s="33"/>
      <c r="N62" s="33"/>
      <c r="O62" s="33"/>
      <c r="P62" s="33"/>
      <c r="Q62" s="33"/>
      <c r="R62" s="33"/>
      <c r="S62" s="33" t="s">
        <v>37</v>
      </c>
      <c r="T62" s="3">
        <v>180</v>
      </c>
      <c r="U62" s="3"/>
      <c r="V62" s="61">
        <v>241</v>
      </c>
    </row>
    <row r="63" spans="1:22" ht="12.75">
      <c r="A63" s="57">
        <v>55</v>
      </c>
      <c r="B63" s="3" t="s">
        <v>73</v>
      </c>
      <c r="C63" s="35">
        <v>3.4671</v>
      </c>
      <c r="D63" s="3">
        <v>316</v>
      </c>
      <c r="E63" s="33" t="s">
        <v>145</v>
      </c>
      <c r="F63" s="33" t="s">
        <v>34</v>
      </c>
      <c r="G63" s="33">
        <v>8</v>
      </c>
      <c r="H63" s="33" t="s">
        <v>145</v>
      </c>
      <c r="I63" s="34">
        <v>16.154400000000003</v>
      </c>
      <c r="J63" s="34">
        <v>1.8288000000000002</v>
      </c>
      <c r="K63" s="3">
        <v>100</v>
      </c>
      <c r="L63" s="52" t="s">
        <v>36</v>
      </c>
      <c r="M63" s="33"/>
      <c r="N63" s="33"/>
      <c r="O63" s="33"/>
      <c r="P63" s="33"/>
      <c r="Q63" s="33"/>
      <c r="R63" s="33"/>
      <c r="S63" s="33" t="s">
        <v>37</v>
      </c>
      <c r="T63" s="3"/>
      <c r="U63" s="3"/>
      <c r="V63" s="61">
        <v>216</v>
      </c>
    </row>
    <row r="64" spans="1:22" ht="12.75">
      <c r="A64" s="58">
        <v>56</v>
      </c>
      <c r="B64" s="3" t="s">
        <v>78</v>
      </c>
      <c r="C64" s="35">
        <v>6.248399999999999</v>
      </c>
      <c r="D64" s="3">
        <v>6</v>
      </c>
      <c r="E64" s="33" t="s">
        <v>145</v>
      </c>
      <c r="F64" s="33" t="s">
        <v>34</v>
      </c>
      <c r="G64" s="33">
        <v>8</v>
      </c>
      <c r="H64" s="33" t="s">
        <v>145</v>
      </c>
      <c r="I64" s="34">
        <v>18.288</v>
      </c>
      <c r="J64" s="34">
        <v>1.6764000000000001</v>
      </c>
      <c r="K64" s="3">
        <v>90</v>
      </c>
      <c r="L64" s="52" t="s">
        <v>36</v>
      </c>
      <c r="M64" s="33"/>
      <c r="N64" s="33"/>
      <c r="O64" s="33"/>
      <c r="P64" s="33"/>
      <c r="Q64" s="33"/>
      <c r="R64" s="33"/>
      <c r="S64" s="33" t="s">
        <v>37</v>
      </c>
      <c r="T64" s="3"/>
      <c r="U64" s="3"/>
      <c r="V64" s="61">
        <v>84</v>
      </c>
    </row>
    <row r="65" spans="1:22" ht="12.75">
      <c r="A65" s="57">
        <v>57</v>
      </c>
      <c r="B65" s="3" t="s">
        <v>79</v>
      </c>
      <c r="C65" s="35">
        <v>3.429</v>
      </c>
      <c r="D65" s="3">
        <v>186</v>
      </c>
      <c r="E65" s="33" t="s">
        <v>145</v>
      </c>
      <c r="F65" s="33" t="s">
        <v>41</v>
      </c>
      <c r="G65" s="33">
        <v>8</v>
      </c>
      <c r="H65" s="33" t="s">
        <v>35</v>
      </c>
      <c r="I65" s="34">
        <v>15.24</v>
      </c>
      <c r="J65" s="34" t="s">
        <v>35</v>
      </c>
      <c r="K65" s="3">
        <v>90</v>
      </c>
      <c r="L65" s="52" t="s">
        <v>36</v>
      </c>
      <c r="M65" s="33"/>
      <c r="N65" s="33"/>
      <c r="O65" s="33"/>
      <c r="P65" s="33"/>
      <c r="Q65" s="33"/>
      <c r="R65" s="33"/>
      <c r="S65" s="33" t="s">
        <v>37</v>
      </c>
      <c r="T65" s="3"/>
      <c r="U65" s="3">
        <v>0</v>
      </c>
      <c r="V65" s="61">
        <v>96</v>
      </c>
    </row>
    <row r="66" spans="1:22" ht="12.75">
      <c r="A66" s="58">
        <v>58</v>
      </c>
      <c r="B66" s="3" t="s">
        <v>82</v>
      </c>
      <c r="C66" s="35">
        <v>7.239</v>
      </c>
      <c r="D66" s="3">
        <v>330</v>
      </c>
      <c r="E66" s="33" t="s">
        <v>145</v>
      </c>
      <c r="F66" s="33" t="s">
        <v>34</v>
      </c>
      <c r="G66" s="33">
        <v>8</v>
      </c>
      <c r="H66" s="33" t="s">
        <v>145</v>
      </c>
      <c r="I66" s="34">
        <v>18.288</v>
      </c>
      <c r="J66" s="34">
        <v>1.524</v>
      </c>
      <c r="K66" s="3">
        <v>90</v>
      </c>
      <c r="L66" s="52" t="s">
        <v>36</v>
      </c>
      <c r="M66" s="33"/>
      <c r="N66" s="33"/>
      <c r="O66" s="33"/>
      <c r="P66" s="33"/>
      <c r="Q66" s="33"/>
      <c r="R66" s="33"/>
      <c r="S66" s="33" t="s">
        <v>37</v>
      </c>
      <c r="T66" s="3">
        <v>180</v>
      </c>
      <c r="U66" s="3"/>
      <c r="V66" s="61">
        <v>240</v>
      </c>
    </row>
    <row r="67" spans="1:22" ht="12.75">
      <c r="A67" s="57">
        <v>59</v>
      </c>
      <c r="B67" s="3" t="s">
        <v>87</v>
      </c>
      <c r="C67" s="35">
        <v>3.3146999999999998</v>
      </c>
      <c r="D67" s="3">
        <v>134</v>
      </c>
      <c r="E67" s="33" t="s">
        <v>145</v>
      </c>
      <c r="F67" s="33" t="s">
        <v>34</v>
      </c>
      <c r="G67" s="33">
        <v>8</v>
      </c>
      <c r="H67" s="33" t="s">
        <v>145</v>
      </c>
      <c r="I67" s="34">
        <v>15.8496</v>
      </c>
      <c r="J67" s="34">
        <v>1.524</v>
      </c>
      <c r="K67" s="3">
        <v>90</v>
      </c>
      <c r="L67" s="52" t="s">
        <v>36</v>
      </c>
      <c r="M67" s="33"/>
      <c r="N67" s="33"/>
      <c r="O67" s="33"/>
      <c r="P67" s="33"/>
      <c r="Q67" s="33"/>
      <c r="R67" s="33"/>
      <c r="S67" s="33" t="s">
        <v>37</v>
      </c>
      <c r="T67" s="3">
        <v>0</v>
      </c>
      <c r="U67" s="3"/>
      <c r="V67" s="61">
        <v>44</v>
      </c>
    </row>
    <row r="68" spans="1:22" ht="12.75">
      <c r="A68" s="58">
        <v>60</v>
      </c>
      <c r="B68" s="3" t="s">
        <v>89</v>
      </c>
      <c r="C68" s="35">
        <v>5.6388</v>
      </c>
      <c r="D68" s="3">
        <v>56</v>
      </c>
      <c r="E68" s="33" t="s">
        <v>145</v>
      </c>
      <c r="F68" s="33" t="s">
        <v>34</v>
      </c>
      <c r="G68" s="33">
        <v>8</v>
      </c>
      <c r="H68" s="33" t="s">
        <v>145</v>
      </c>
      <c r="I68" s="34">
        <v>21.336000000000002</v>
      </c>
      <c r="J68" s="34">
        <v>1.524</v>
      </c>
      <c r="K68" s="3">
        <v>90</v>
      </c>
      <c r="L68" s="52" t="s">
        <v>36</v>
      </c>
      <c r="M68" s="33"/>
      <c r="N68" s="33"/>
      <c r="O68" s="33"/>
      <c r="P68" s="33"/>
      <c r="Q68" s="33"/>
      <c r="R68" s="33"/>
      <c r="S68" s="33" t="s">
        <v>37</v>
      </c>
      <c r="T68" s="3"/>
      <c r="U68" s="3"/>
      <c r="V68" s="61">
        <v>34</v>
      </c>
    </row>
    <row r="69" spans="1:22" ht="12.75">
      <c r="A69" s="57">
        <v>61</v>
      </c>
      <c r="B69" s="3" t="s">
        <v>101</v>
      </c>
      <c r="C69" s="35">
        <v>10.5918</v>
      </c>
      <c r="D69" s="3">
        <v>115</v>
      </c>
      <c r="E69" s="33" t="s">
        <v>145</v>
      </c>
      <c r="F69" s="33" t="s">
        <v>34</v>
      </c>
      <c r="G69" s="33">
        <v>8</v>
      </c>
      <c r="H69" s="33" t="s">
        <v>145</v>
      </c>
      <c r="I69" s="34">
        <v>19.812</v>
      </c>
      <c r="J69" s="34">
        <v>1.524</v>
      </c>
      <c r="K69" s="3">
        <v>90</v>
      </c>
      <c r="L69" s="52" t="s">
        <v>36</v>
      </c>
      <c r="M69" s="33"/>
      <c r="N69" s="33"/>
      <c r="O69" s="33"/>
      <c r="P69" s="33"/>
      <c r="Q69" s="33"/>
      <c r="R69" s="33"/>
      <c r="S69" s="33" t="s">
        <v>37</v>
      </c>
      <c r="T69" s="3">
        <v>180</v>
      </c>
      <c r="U69" s="3"/>
      <c r="V69" s="61">
        <v>25</v>
      </c>
    </row>
    <row r="70" spans="1:22" ht="12.75">
      <c r="A70" s="58">
        <v>62</v>
      </c>
      <c r="B70" s="3" t="s">
        <v>102</v>
      </c>
      <c r="C70" s="35">
        <v>16.5735</v>
      </c>
      <c r="D70" s="3">
        <v>39</v>
      </c>
      <c r="E70" s="33" t="s">
        <v>145</v>
      </c>
      <c r="F70" s="33" t="s">
        <v>34</v>
      </c>
      <c r="G70" s="33">
        <v>7</v>
      </c>
      <c r="H70" s="33" t="s">
        <v>145</v>
      </c>
      <c r="I70" s="34">
        <v>14.020800000000001</v>
      </c>
      <c r="J70" s="34">
        <v>1.8288000000000002</v>
      </c>
      <c r="K70" s="3">
        <v>90</v>
      </c>
      <c r="L70" s="52" t="s">
        <v>36</v>
      </c>
      <c r="M70" s="33"/>
      <c r="N70" s="33"/>
      <c r="O70" s="33"/>
      <c r="P70" s="33"/>
      <c r="Q70" s="33"/>
      <c r="R70" s="33"/>
      <c r="S70" s="33" t="s">
        <v>37</v>
      </c>
      <c r="T70" s="3"/>
      <c r="U70" s="3"/>
      <c r="V70" s="61">
        <v>51</v>
      </c>
    </row>
    <row r="71" spans="1:22" ht="12.75">
      <c r="A71" s="57">
        <v>63</v>
      </c>
      <c r="B71" s="3" t="s">
        <v>114</v>
      </c>
      <c r="C71" s="35">
        <v>1.6382999999999999</v>
      </c>
      <c r="D71" s="3">
        <v>281</v>
      </c>
      <c r="E71" s="33" t="s">
        <v>145</v>
      </c>
      <c r="F71" s="33" t="s">
        <v>34</v>
      </c>
      <c r="G71" s="33">
        <v>8</v>
      </c>
      <c r="H71" s="33" t="s">
        <v>145</v>
      </c>
      <c r="I71" s="34">
        <v>22.86</v>
      </c>
      <c r="J71" s="34">
        <v>1.8288000000000002</v>
      </c>
      <c r="K71" s="3">
        <v>90</v>
      </c>
      <c r="L71" s="52" t="s">
        <v>36</v>
      </c>
      <c r="M71" s="33"/>
      <c r="N71" s="33"/>
      <c r="O71" s="33"/>
      <c r="P71" s="33"/>
      <c r="Q71" s="33"/>
      <c r="R71" s="33"/>
      <c r="S71" s="33" t="s">
        <v>37</v>
      </c>
      <c r="T71" s="3"/>
      <c r="U71" s="3"/>
      <c r="V71" s="61">
        <v>191</v>
      </c>
    </row>
    <row r="72" spans="1:22" ht="12.75">
      <c r="A72" s="58">
        <v>64</v>
      </c>
      <c r="B72" s="3" t="s">
        <v>123</v>
      </c>
      <c r="C72" s="35">
        <v>10.5918</v>
      </c>
      <c r="D72" s="3">
        <v>116</v>
      </c>
      <c r="E72" s="33" t="s">
        <v>145</v>
      </c>
      <c r="F72" s="33" t="s">
        <v>34</v>
      </c>
      <c r="G72" s="33">
        <v>8</v>
      </c>
      <c r="H72" s="33" t="s">
        <v>145</v>
      </c>
      <c r="I72" s="34">
        <v>19.2024</v>
      </c>
      <c r="J72" s="34">
        <v>1.2192</v>
      </c>
      <c r="K72" s="3">
        <v>90</v>
      </c>
      <c r="L72" s="52" t="s">
        <v>36</v>
      </c>
      <c r="M72" s="33"/>
      <c r="N72" s="33"/>
      <c r="O72" s="33"/>
      <c r="P72" s="33"/>
      <c r="Q72" s="33"/>
      <c r="R72" s="33"/>
      <c r="S72" s="33" t="s">
        <v>37</v>
      </c>
      <c r="T72" s="3"/>
      <c r="U72" s="3"/>
      <c r="V72" s="61">
        <v>26</v>
      </c>
    </row>
    <row r="73" spans="1:22" ht="12.75">
      <c r="A73" s="57">
        <v>65</v>
      </c>
      <c r="B73" s="3" t="s">
        <v>126</v>
      </c>
      <c r="C73" s="35">
        <v>3.6576</v>
      </c>
      <c r="D73" s="3">
        <v>183</v>
      </c>
      <c r="E73" s="33" t="s">
        <v>145</v>
      </c>
      <c r="F73" s="33" t="s">
        <v>34</v>
      </c>
      <c r="G73" s="33">
        <v>8</v>
      </c>
      <c r="H73" s="33" t="s">
        <v>145</v>
      </c>
      <c r="I73" s="34">
        <v>15.24</v>
      </c>
      <c r="J73" s="34">
        <v>1.8288000000000002</v>
      </c>
      <c r="K73" s="3">
        <v>90</v>
      </c>
      <c r="L73" s="52" t="s">
        <v>36</v>
      </c>
      <c r="M73" s="33"/>
      <c r="N73" s="33"/>
      <c r="O73" s="33"/>
      <c r="P73" s="33"/>
      <c r="Q73" s="33"/>
      <c r="R73" s="33"/>
      <c r="S73" s="33" t="s">
        <v>37</v>
      </c>
      <c r="T73" s="3">
        <v>0</v>
      </c>
      <c r="U73" s="3"/>
      <c r="V73" s="61">
        <v>93</v>
      </c>
    </row>
    <row r="74" spans="1:22" ht="12.75">
      <c r="A74" s="58">
        <v>66</v>
      </c>
      <c r="B74" s="3" t="s">
        <v>136</v>
      </c>
      <c r="C74" s="35">
        <v>16.8402</v>
      </c>
      <c r="D74" s="3">
        <v>297</v>
      </c>
      <c r="E74" s="33" t="s">
        <v>343</v>
      </c>
      <c r="F74" s="33" t="s">
        <v>34</v>
      </c>
      <c r="G74" s="33">
        <v>7</v>
      </c>
      <c r="H74" s="33" t="s">
        <v>145</v>
      </c>
      <c r="I74" s="34">
        <v>26.5176</v>
      </c>
      <c r="J74" s="34">
        <v>1.8288000000000002</v>
      </c>
      <c r="K74" s="3">
        <v>90</v>
      </c>
      <c r="L74" s="52" t="s">
        <v>36</v>
      </c>
      <c r="M74" s="33"/>
      <c r="N74" s="33"/>
      <c r="O74" s="33"/>
      <c r="P74" s="33"/>
      <c r="Q74" s="33"/>
      <c r="R74" s="33"/>
      <c r="S74" s="33" t="s">
        <v>37</v>
      </c>
      <c r="T74" s="3"/>
      <c r="U74" s="3"/>
      <c r="V74" s="61">
        <v>207</v>
      </c>
    </row>
    <row r="75" spans="1:22" ht="12.75">
      <c r="A75" s="57">
        <v>67</v>
      </c>
      <c r="B75" s="3" t="s">
        <v>140</v>
      </c>
      <c r="C75" s="35">
        <v>10.363199999999999</v>
      </c>
      <c r="D75" s="3">
        <v>242</v>
      </c>
      <c r="E75" s="33" t="s">
        <v>145</v>
      </c>
      <c r="F75" s="33" t="s">
        <v>34</v>
      </c>
      <c r="G75" s="33" t="s">
        <v>35</v>
      </c>
      <c r="H75" s="33" t="s">
        <v>145</v>
      </c>
      <c r="I75" s="34">
        <v>23.1648</v>
      </c>
      <c r="J75" s="34">
        <v>1.8288000000000002</v>
      </c>
      <c r="K75" s="3">
        <v>90</v>
      </c>
      <c r="L75" s="52" t="s">
        <v>36</v>
      </c>
      <c r="M75" s="33"/>
      <c r="N75" s="33"/>
      <c r="O75" s="33"/>
      <c r="P75" s="33"/>
      <c r="Q75" s="33"/>
      <c r="R75" s="33"/>
      <c r="S75" s="33" t="s">
        <v>37</v>
      </c>
      <c r="T75" s="3"/>
      <c r="U75" s="3"/>
      <c r="V75" s="61">
        <v>152</v>
      </c>
    </row>
    <row r="76" spans="1:22" ht="12.75">
      <c r="A76" s="58">
        <v>68</v>
      </c>
      <c r="B76" s="3" t="s">
        <v>38</v>
      </c>
      <c r="C76" s="35">
        <v>4.4958</v>
      </c>
      <c r="D76" s="3">
        <v>349</v>
      </c>
      <c r="E76" s="33" t="s">
        <v>145</v>
      </c>
      <c r="F76" s="33" t="s">
        <v>34</v>
      </c>
      <c r="G76" s="33">
        <v>7</v>
      </c>
      <c r="H76" s="33" t="s">
        <v>145</v>
      </c>
      <c r="I76" s="34">
        <v>47.244</v>
      </c>
      <c r="J76" s="34">
        <v>1.8288000000000002</v>
      </c>
      <c r="K76" s="3">
        <v>85</v>
      </c>
      <c r="L76" s="52" t="s">
        <v>36</v>
      </c>
      <c r="M76" s="33"/>
      <c r="N76" s="33"/>
      <c r="O76" s="33"/>
      <c r="P76" s="33"/>
      <c r="Q76" s="33"/>
      <c r="R76" s="33" t="s">
        <v>37</v>
      </c>
      <c r="S76" s="33"/>
      <c r="T76" s="3">
        <v>0</v>
      </c>
      <c r="U76" s="3"/>
      <c r="V76" s="61">
        <v>264</v>
      </c>
    </row>
    <row r="77" spans="1:22" ht="12.75">
      <c r="A77" s="57">
        <v>69</v>
      </c>
      <c r="B77" s="3" t="s">
        <v>42</v>
      </c>
      <c r="C77" s="35">
        <v>7.924799999999999</v>
      </c>
      <c r="D77" s="3">
        <v>353</v>
      </c>
      <c r="E77" s="33" t="s">
        <v>145</v>
      </c>
      <c r="F77" s="33" t="s">
        <v>41</v>
      </c>
      <c r="G77" s="33">
        <v>8</v>
      </c>
      <c r="H77" s="33" t="s">
        <v>145</v>
      </c>
      <c r="I77" s="34">
        <v>6.096</v>
      </c>
      <c r="J77" s="34">
        <v>1.3716000000000002</v>
      </c>
      <c r="K77" s="3">
        <v>100</v>
      </c>
      <c r="L77" s="52" t="s">
        <v>36</v>
      </c>
      <c r="M77" s="33"/>
      <c r="N77" s="33"/>
      <c r="O77" s="33"/>
      <c r="P77" s="33"/>
      <c r="Q77" s="33"/>
      <c r="R77" s="33" t="s">
        <v>37</v>
      </c>
      <c r="S77" s="33"/>
      <c r="T77" s="3">
        <v>0</v>
      </c>
      <c r="U77" s="3"/>
      <c r="V77" s="61">
        <v>253</v>
      </c>
    </row>
    <row r="78" spans="1:22" ht="12.75">
      <c r="A78" s="58">
        <v>70</v>
      </c>
      <c r="B78" s="3" t="s">
        <v>43</v>
      </c>
      <c r="C78" s="35">
        <v>2.2479</v>
      </c>
      <c r="D78" s="3">
        <v>282</v>
      </c>
      <c r="E78" s="33" t="s">
        <v>145</v>
      </c>
      <c r="F78" s="33" t="s">
        <v>34</v>
      </c>
      <c r="G78" s="33">
        <v>8</v>
      </c>
      <c r="H78" s="33" t="s">
        <v>35</v>
      </c>
      <c r="I78" s="34">
        <v>15.24</v>
      </c>
      <c r="J78" s="34">
        <v>1.8288000000000002</v>
      </c>
      <c r="K78" s="3">
        <v>90</v>
      </c>
      <c r="L78" s="52" t="s">
        <v>36</v>
      </c>
      <c r="M78" s="33"/>
      <c r="N78" s="33"/>
      <c r="O78" s="33"/>
      <c r="P78" s="33"/>
      <c r="Q78" s="33"/>
      <c r="R78" s="33" t="s">
        <v>37</v>
      </c>
      <c r="S78" s="33"/>
      <c r="T78" s="3"/>
      <c r="U78" s="3"/>
      <c r="V78" s="61">
        <v>192</v>
      </c>
    </row>
    <row r="79" spans="1:22" ht="12.75">
      <c r="A79" s="57">
        <v>71</v>
      </c>
      <c r="B79" s="3" t="s">
        <v>48</v>
      </c>
      <c r="C79" s="35">
        <v>5.8674</v>
      </c>
      <c r="D79" s="3">
        <v>110</v>
      </c>
      <c r="E79" s="33" t="s">
        <v>145</v>
      </c>
      <c r="F79" s="33" t="s">
        <v>34</v>
      </c>
      <c r="G79" s="33">
        <v>8</v>
      </c>
      <c r="H79" s="33" t="s">
        <v>47</v>
      </c>
      <c r="I79" s="34">
        <v>23.1648</v>
      </c>
      <c r="J79" s="34">
        <v>0</v>
      </c>
      <c r="K79" s="3">
        <v>90</v>
      </c>
      <c r="L79" s="40" t="s">
        <v>36</v>
      </c>
      <c r="M79" s="33"/>
      <c r="N79" s="33"/>
      <c r="O79" s="33"/>
      <c r="P79" s="33"/>
      <c r="Q79" s="33"/>
      <c r="R79" s="33" t="s">
        <v>37</v>
      </c>
      <c r="S79" s="33"/>
      <c r="T79" s="3">
        <v>0</v>
      </c>
      <c r="U79" s="3"/>
      <c r="V79" s="61">
        <v>20</v>
      </c>
    </row>
    <row r="80" spans="1:22" ht="12.75">
      <c r="A80" s="58">
        <v>72</v>
      </c>
      <c r="B80" s="3" t="s">
        <v>50</v>
      </c>
      <c r="C80" s="35">
        <v>16.2306</v>
      </c>
      <c r="D80" s="3">
        <v>303</v>
      </c>
      <c r="E80" s="33" t="s">
        <v>145</v>
      </c>
      <c r="F80" s="33" t="s">
        <v>34</v>
      </c>
      <c r="G80" s="33">
        <v>8</v>
      </c>
      <c r="H80" s="33" t="s">
        <v>47</v>
      </c>
      <c r="I80" s="34">
        <v>21.336000000000002</v>
      </c>
      <c r="J80" s="34">
        <v>1.8288000000000002</v>
      </c>
      <c r="K80" s="3">
        <v>85</v>
      </c>
      <c r="L80" s="40" t="s">
        <v>36</v>
      </c>
      <c r="M80" s="33"/>
      <c r="N80" s="33"/>
      <c r="O80" s="33"/>
      <c r="P80" s="33"/>
      <c r="Q80" s="33"/>
      <c r="R80" s="33" t="s">
        <v>37</v>
      </c>
      <c r="S80" s="33"/>
      <c r="T80" s="3"/>
      <c r="U80" s="3"/>
      <c r="V80" s="61">
        <v>218</v>
      </c>
    </row>
    <row r="81" spans="1:22" ht="12.75">
      <c r="A81" s="57">
        <v>73</v>
      </c>
      <c r="B81" s="3" t="s">
        <v>57</v>
      </c>
      <c r="C81" s="35">
        <v>6.400799999999999</v>
      </c>
      <c r="D81" s="3">
        <v>222</v>
      </c>
      <c r="E81" s="33" t="s">
        <v>145</v>
      </c>
      <c r="F81" s="33" t="s">
        <v>34</v>
      </c>
      <c r="G81" s="33">
        <v>8</v>
      </c>
      <c r="H81" s="33" t="s">
        <v>145</v>
      </c>
      <c r="I81" s="34">
        <v>22.250400000000003</v>
      </c>
      <c r="J81" s="34">
        <v>1.8288000000000002</v>
      </c>
      <c r="K81" s="3">
        <v>90</v>
      </c>
      <c r="L81" s="52" t="s">
        <v>36</v>
      </c>
      <c r="M81" s="33"/>
      <c r="N81" s="33"/>
      <c r="O81" s="33"/>
      <c r="P81" s="33"/>
      <c r="Q81" s="33"/>
      <c r="R81" s="33" t="s">
        <v>37</v>
      </c>
      <c r="S81" s="33"/>
      <c r="T81" s="3"/>
      <c r="U81" s="3"/>
      <c r="V81" s="61">
        <v>132</v>
      </c>
    </row>
    <row r="82" spans="1:22" ht="12.75">
      <c r="A82" s="58">
        <v>74</v>
      </c>
      <c r="B82" s="3" t="s">
        <v>62</v>
      </c>
      <c r="C82" s="35">
        <v>14.5542</v>
      </c>
      <c r="D82" s="3">
        <v>300</v>
      </c>
      <c r="E82" s="33" t="s">
        <v>145</v>
      </c>
      <c r="F82" s="33" t="s">
        <v>34</v>
      </c>
      <c r="G82" s="33">
        <v>8</v>
      </c>
      <c r="H82" s="33" t="s">
        <v>145</v>
      </c>
      <c r="I82" s="34">
        <v>7.62</v>
      </c>
      <c r="J82" s="34">
        <v>1.8288000000000002</v>
      </c>
      <c r="K82" s="3">
        <v>90</v>
      </c>
      <c r="L82" s="52" t="s">
        <v>36</v>
      </c>
      <c r="M82" s="33"/>
      <c r="N82" s="33"/>
      <c r="O82" s="33"/>
      <c r="P82" s="33"/>
      <c r="Q82" s="33"/>
      <c r="R82" s="33" t="s">
        <v>37</v>
      </c>
      <c r="S82" s="33"/>
      <c r="T82" s="3"/>
      <c r="U82" s="3"/>
      <c r="V82" s="61">
        <v>210</v>
      </c>
    </row>
    <row r="83" spans="1:22" ht="12.75">
      <c r="A83" s="57">
        <v>75</v>
      </c>
      <c r="B83" s="3" t="s">
        <v>63</v>
      </c>
      <c r="C83" s="35">
        <v>14.5542</v>
      </c>
      <c r="D83" s="3">
        <v>300</v>
      </c>
      <c r="E83" s="33" t="s">
        <v>145</v>
      </c>
      <c r="F83" s="33" t="s">
        <v>34</v>
      </c>
      <c r="G83" s="33">
        <v>8</v>
      </c>
      <c r="H83" s="33" t="s">
        <v>145</v>
      </c>
      <c r="I83" s="34">
        <v>2.1336</v>
      </c>
      <c r="J83" s="34">
        <v>1.8288000000000002</v>
      </c>
      <c r="K83" s="3">
        <v>90</v>
      </c>
      <c r="L83" s="52" t="s">
        <v>36</v>
      </c>
      <c r="M83" s="33"/>
      <c r="N83" s="33"/>
      <c r="O83" s="33"/>
      <c r="P83" s="33"/>
      <c r="Q83" s="33"/>
      <c r="R83" s="33" t="s">
        <v>37</v>
      </c>
      <c r="S83" s="33"/>
      <c r="T83" s="3"/>
      <c r="U83" s="3"/>
      <c r="V83" s="61">
        <v>210</v>
      </c>
    </row>
    <row r="84" spans="1:22" ht="12.75">
      <c r="A84" s="58">
        <v>76</v>
      </c>
      <c r="B84" s="3" t="s">
        <v>64</v>
      </c>
      <c r="C84" s="35">
        <v>6.9723</v>
      </c>
      <c r="D84" s="3">
        <v>345</v>
      </c>
      <c r="E84" s="33" t="s">
        <v>145</v>
      </c>
      <c r="F84" s="33" t="s">
        <v>34</v>
      </c>
      <c r="G84" s="33">
        <v>6</v>
      </c>
      <c r="H84" s="33" t="s">
        <v>145</v>
      </c>
      <c r="I84" s="34">
        <v>19.812</v>
      </c>
      <c r="J84" s="34">
        <v>1.8288000000000002</v>
      </c>
      <c r="K84" s="3">
        <v>90</v>
      </c>
      <c r="L84" s="52" t="s">
        <v>36</v>
      </c>
      <c r="M84" s="33"/>
      <c r="N84" s="33"/>
      <c r="O84" s="33"/>
      <c r="P84" s="33"/>
      <c r="Q84" s="33"/>
      <c r="R84" s="33" t="s">
        <v>37</v>
      </c>
      <c r="S84" s="33"/>
      <c r="T84" s="3">
        <v>0</v>
      </c>
      <c r="U84" s="3"/>
      <c r="V84" s="61">
        <v>255</v>
      </c>
    </row>
    <row r="85" spans="1:22" ht="12.75">
      <c r="A85" s="57">
        <v>77</v>
      </c>
      <c r="B85" s="3" t="s">
        <v>65</v>
      </c>
      <c r="C85" s="35">
        <v>8.2296</v>
      </c>
      <c r="D85" s="3">
        <v>313</v>
      </c>
      <c r="E85" s="33" t="s">
        <v>145</v>
      </c>
      <c r="F85" s="33" t="s">
        <v>34</v>
      </c>
      <c r="G85" s="33">
        <v>8</v>
      </c>
      <c r="H85" s="33" t="s">
        <v>145</v>
      </c>
      <c r="I85" s="34">
        <v>28.346400000000003</v>
      </c>
      <c r="J85" s="34">
        <v>1.9812</v>
      </c>
      <c r="K85" s="3">
        <v>90</v>
      </c>
      <c r="L85" s="52" t="s">
        <v>36</v>
      </c>
      <c r="M85" s="33"/>
      <c r="N85" s="33"/>
      <c r="O85" s="33"/>
      <c r="P85" s="33"/>
      <c r="Q85" s="33"/>
      <c r="R85" s="33" t="s">
        <v>37</v>
      </c>
      <c r="S85" s="33"/>
      <c r="T85" s="3">
        <v>0</v>
      </c>
      <c r="U85" s="3">
        <v>180</v>
      </c>
      <c r="V85" s="61">
        <v>223</v>
      </c>
    </row>
    <row r="86" spans="1:22" ht="12.75">
      <c r="A86" s="58">
        <v>78</v>
      </c>
      <c r="B86" s="3" t="s">
        <v>66</v>
      </c>
      <c r="C86" s="35">
        <v>8.2296</v>
      </c>
      <c r="D86" s="3">
        <v>313</v>
      </c>
      <c r="E86" s="33" t="s">
        <v>145</v>
      </c>
      <c r="F86" s="33" t="s">
        <v>34</v>
      </c>
      <c r="G86" s="33">
        <v>8</v>
      </c>
      <c r="H86" s="33" t="s">
        <v>145</v>
      </c>
      <c r="I86" s="34">
        <v>22.86</v>
      </c>
      <c r="J86" s="34">
        <v>1.9812</v>
      </c>
      <c r="K86" s="3">
        <v>90</v>
      </c>
      <c r="L86" s="52" t="s">
        <v>36</v>
      </c>
      <c r="M86" s="33"/>
      <c r="N86" s="33"/>
      <c r="O86" s="33"/>
      <c r="P86" s="33"/>
      <c r="Q86" s="33"/>
      <c r="R86" s="33" t="s">
        <v>37</v>
      </c>
      <c r="S86" s="33"/>
      <c r="T86" s="3">
        <v>0</v>
      </c>
      <c r="U86" s="3"/>
      <c r="V86" s="61">
        <v>223</v>
      </c>
    </row>
    <row r="87" spans="1:22" ht="12.75">
      <c r="A87" s="57">
        <v>79</v>
      </c>
      <c r="B87" s="3" t="s">
        <v>72</v>
      </c>
      <c r="C87" s="35">
        <v>7.581899999999999</v>
      </c>
      <c r="D87" s="3">
        <v>313</v>
      </c>
      <c r="E87" s="33" t="s">
        <v>145</v>
      </c>
      <c r="F87" s="33" t="s">
        <v>34</v>
      </c>
      <c r="G87" s="33">
        <v>8</v>
      </c>
      <c r="H87" s="33" t="s">
        <v>145</v>
      </c>
      <c r="I87" s="34">
        <v>21.945600000000002</v>
      </c>
      <c r="J87" s="34">
        <v>1.8288000000000002</v>
      </c>
      <c r="K87" s="3">
        <v>90</v>
      </c>
      <c r="L87" s="52" t="s">
        <v>36</v>
      </c>
      <c r="M87" s="33"/>
      <c r="N87" s="33"/>
      <c r="O87" s="33"/>
      <c r="P87" s="33"/>
      <c r="Q87" s="33"/>
      <c r="R87" s="33" t="s">
        <v>37</v>
      </c>
      <c r="S87" s="33"/>
      <c r="T87" s="3">
        <v>180</v>
      </c>
      <c r="U87" s="3">
        <v>180</v>
      </c>
      <c r="V87" s="61">
        <v>223</v>
      </c>
    </row>
    <row r="88" spans="1:22" ht="12.75">
      <c r="A88" s="58">
        <v>80</v>
      </c>
      <c r="B88" s="3" t="s">
        <v>76</v>
      </c>
      <c r="C88" s="35">
        <v>9.677399999999999</v>
      </c>
      <c r="D88" s="3">
        <v>39</v>
      </c>
      <c r="E88" s="33" t="s">
        <v>145</v>
      </c>
      <c r="F88" s="33" t="s">
        <v>34</v>
      </c>
      <c r="G88" s="33">
        <v>8</v>
      </c>
      <c r="H88" s="33" t="s">
        <v>145</v>
      </c>
      <c r="I88" s="34">
        <v>19.812</v>
      </c>
      <c r="J88" s="34">
        <v>1.3716000000000002</v>
      </c>
      <c r="K88" s="3">
        <v>90</v>
      </c>
      <c r="L88" s="52" t="s">
        <v>36</v>
      </c>
      <c r="M88" s="33"/>
      <c r="N88" s="33"/>
      <c r="O88" s="33"/>
      <c r="P88" s="33"/>
      <c r="Q88" s="33"/>
      <c r="R88" s="33" t="s">
        <v>37</v>
      </c>
      <c r="S88" s="33"/>
      <c r="T88" s="3"/>
      <c r="U88" s="3"/>
      <c r="V88" s="61">
        <v>51</v>
      </c>
    </row>
    <row r="89" spans="1:22" ht="12.75">
      <c r="A89" s="57">
        <v>81</v>
      </c>
      <c r="B89" s="3" t="s">
        <v>77</v>
      </c>
      <c r="C89" s="35">
        <v>9.677399999999999</v>
      </c>
      <c r="D89" s="3">
        <v>39</v>
      </c>
      <c r="E89" s="33" t="s">
        <v>145</v>
      </c>
      <c r="F89" s="33" t="s">
        <v>34</v>
      </c>
      <c r="G89" s="33">
        <v>8</v>
      </c>
      <c r="H89" s="33" t="s">
        <v>145</v>
      </c>
      <c r="I89" s="34">
        <v>29.5656</v>
      </c>
      <c r="J89" s="34">
        <v>1.3716000000000002</v>
      </c>
      <c r="K89" s="3">
        <v>90</v>
      </c>
      <c r="L89" s="52" t="s">
        <v>36</v>
      </c>
      <c r="M89" s="33"/>
      <c r="N89" s="33"/>
      <c r="O89" s="33"/>
      <c r="P89" s="33"/>
      <c r="Q89" s="33"/>
      <c r="R89" s="33" t="s">
        <v>37</v>
      </c>
      <c r="S89" s="33"/>
      <c r="T89" s="3"/>
      <c r="U89" s="3"/>
      <c r="V89" s="61">
        <v>51</v>
      </c>
    </row>
    <row r="90" spans="1:22" ht="12.75">
      <c r="A90" s="58">
        <v>82</v>
      </c>
      <c r="B90" s="3" t="s">
        <v>83</v>
      </c>
      <c r="C90" s="35">
        <v>7.239</v>
      </c>
      <c r="D90" s="3">
        <v>330</v>
      </c>
      <c r="E90" s="33" t="s">
        <v>145</v>
      </c>
      <c r="F90" s="33" t="s">
        <v>34</v>
      </c>
      <c r="G90" s="33">
        <v>8</v>
      </c>
      <c r="H90" s="33" t="s">
        <v>145</v>
      </c>
      <c r="I90" s="34">
        <v>18.288</v>
      </c>
      <c r="J90" s="34">
        <v>1.524</v>
      </c>
      <c r="K90" s="3">
        <v>90</v>
      </c>
      <c r="L90" s="52" t="s">
        <v>36</v>
      </c>
      <c r="M90" s="33"/>
      <c r="N90" s="33"/>
      <c r="O90" s="33"/>
      <c r="P90" s="33"/>
      <c r="Q90" s="33"/>
      <c r="R90" s="33" t="s">
        <v>37</v>
      </c>
      <c r="S90" s="33"/>
      <c r="T90" s="3">
        <v>180</v>
      </c>
      <c r="U90" s="3"/>
      <c r="V90" s="61">
        <v>240</v>
      </c>
    </row>
    <row r="91" spans="1:22" ht="12.75">
      <c r="A91" s="57">
        <v>83</v>
      </c>
      <c r="B91" s="3" t="s">
        <v>86</v>
      </c>
      <c r="C91" s="35">
        <v>6.172199999999999</v>
      </c>
      <c r="D91" s="3">
        <v>264</v>
      </c>
      <c r="E91" s="33" t="s">
        <v>145</v>
      </c>
      <c r="F91" s="33" t="s">
        <v>34</v>
      </c>
      <c r="G91" s="33">
        <v>8</v>
      </c>
      <c r="H91" s="33" t="s">
        <v>145</v>
      </c>
      <c r="I91" s="34">
        <v>16.764</v>
      </c>
      <c r="J91" s="34">
        <v>1.8288000000000002</v>
      </c>
      <c r="K91" s="3">
        <v>85</v>
      </c>
      <c r="L91" s="52" t="s">
        <v>36</v>
      </c>
      <c r="M91" s="33"/>
      <c r="N91" s="33"/>
      <c r="O91" s="33"/>
      <c r="P91" s="33"/>
      <c r="Q91" s="33"/>
      <c r="R91" s="33" t="s">
        <v>37</v>
      </c>
      <c r="S91" s="33"/>
      <c r="T91" s="3">
        <v>80</v>
      </c>
      <c r="U91" s="3"/>
      <c r="V91" s="61">
        <v>179</v>
      </c>
    </row>
    <row r="92" spans="1:22" ht="12.75">
      <c r="A92" s="58">
        <v>84</v>
      </c>
      <c r="B92" s="3" t="s">
        <v>92</v>
      </c>
      <c r="C92" s="35">
        <v>4.4958</v>
      </c>
      <c r="D92" s="3">
        <v>344</v>
      </c>
      <c r="E92" s="33" t="s">
        <v>145</v>
      </c>
      <c r="F92" s="33" t="s">
        <v>34</v>
      </c>
      <c r="G92" s="33">
        <v>8</v>
      </c>
      <c r="H92" s="33" t="s">
        <v>145</v>
      </c>
      <c r="I92" s="34">
        <v>48.768</v>
      </c>
      <c r="J92" s="34">
        <v>1.8288000000000002</v>
      </c>
      <c r="K92" s="3">
        <v>90</v>
      </c>
      <c r="L92" s="52" t="s">
        <v>36</v>
      </c>
      <c r="M92" s="33"/>
      <c r="N92" s="33"/>
      <c r="O92" s="33"/>
      <c r="P92" s="33"/>
      <c r="Q92" s="33"/>
      <c r="R92" s="33" t="s">
        <v>37</v>
      </c>
      <c r="S92" s="33"/>
      <c r="T92" s="3">
        <v>180</v>
      </c>
      <c r="U92" s="3">
        <v>180</v>
      </c>
      <c r="V92" s="61">
        <v>254</v>
      </c>
    </row>
    <row r="93" spans="1:22" ht="12.75">
      <c r="A93" s="57">
        <v>85</v>
      </c>
      <c r="B93" s="3" t="s">
        <v>94</v>
      </c>
      <c r="C93" s="35">
        <v>4.4958</v>
      </c>
      <c r="D93" s="3">
        <v>344</v>
      </c>
      <c r="E93" s="33" t="s">
        <v>145</v>
      </c>
      <c r="F93" s="33" t="s">
        <v>34</v>
      </c>
      <c r="G93" s="33">
        <v>8</v>
      </c>
      <c r="H93" s="33" t="s">
        <v>145</v>
      </c>
      <c r="I93" s="34">
        <v>9.144</v>
      </c>
      <c r="J93" s="34">
        <v>1.8288000000000002</v>
      </c>
      <c r="K93" s="3">
        <v>100</v>
      </c>
      <c r="L93" s="52" t="s">
        <v>36</v>
      </c>
      <c r="M93" s="33"/>
      <c r="N93" s="33"/>
      <c r="O93" s="33"/>
      <c r="P93" s="33"/>
      <c r="Q93" s="33"/>
      <c r="R93" s="33" t="s">
        <v>37</v>
      </c>
      <c r="S93" s="33"/>
      <c r="T93" s="3">
        <v>10</v>
      </c>
      <c r="U93" s="3"/>
      <c r="V93" s="61">
        <v>244</v>
      </c>
    </row>
    <row r="94" spans="1:22" ht="12.75">
      <c r="A94" s="58">
        <v>86</v>
      </c>
      <c r="B94" s="3" t="s">
        <v>95</v>
      </c>
      <c r="C94" s="35">
        <v>4.4958</v>
      </c>
      <c r="D94" s="3">
        <v>344</v>
      </c>
      <c r="E94" s="33" t="s">
        <v>145</v>
      </c>
      <c r="F94" s="33" t="s">
        <v>34</v>
      </c>
      <c r="G94" s="33">
        <v>8</v>
      </c>
      <c r="H94" s="33" t="s">
        <v>145</v>
      </c>
      <c r="I94" s="34">
        <v>15.24</v>
      </c>
      <c r="J94" s="34">
        <v>1.8288000000000002</v>
      </c>
      <c r="K94" s="3">
        <v>90</v>
      </c>
      <c r="L94" s="52" t="s">
        <v>36</v>
      </c>
      <c r="M94" s="33"/>
      <c r="N94" s="33"/>
      <c r="O94" s="33"/>
      <c r="P94" s="33"/>
      <c r="Q94" s="33"/>
      <c r="R94" s="33" t="s">
        <v>37</v>
      </c>
      <c r="S94" s="33"/>
      <c r="T94" s="3">
        <v>0</v>
      </c>
      <c r="U94" s="3"/>
      <c r="V94" s="61">
        <v>254</v>
      </c>
    </row>
    <row r="95" spans="1:22" ht="12.75">
      <c r="A95" s="57">
        <v>87</v>
      </c>
      <c r="B95" s="3" t="s">
        <v>105</v>
      </c>
      <c r="C95" s="35">
        <v>8.6106</v>
      </c>
      <c r="D95" s="3">
        <v>22</v>
      </c>
      <c r="E95" s="33" t="s">
        <v>145</v>
      </c>
      <c r="F95" s="33" t="s">
        <v>34</v>
      </c>
      <c r="G95" s="33">
        <v>8</v>
      </c>
      <c r="H95" s="33" t="s">
        <v>145</v>
      </c>
      <c r="I95" s="34">
        <v>28.346400000000003</v>
      </c>
      <c r="J95" s="34">
        <v>1.524</v>
      </c>
      <c r="K95" s="3">
        <v>90</v>
      </c>
      <c r="L95" s="52" t="s">
        <v>36</v>
      </c>
      <c r="M95" s="33"/>
      <c r="N95" s="33"/>
      <c r="O95" s="33"/>
      <c r="P95" s="33"/>
      <c r="Q95" s="33"/>
      <c r="R95" s="33" t="s">
        <v>37</v>
      </c>
      <c r="S95" s="33"/>
      <c r="T95" s="3"/>
      <c r="U95" s="3"/>
      <c r="V95" s="61">
        <v>68</v>
      </c>
    </row>
    <row r="96" spans="1:22" ht="12.75">
      <c r="A96" s="58">
        <v>88</v>
      </c>
      <c r="B96" s="3" t="s">
        <v>106</v>
      </c>
      <c r="C96" s="35">
        <v>8.6106</v>
      </c>
      <c r="D96" s="3">
        <v>22</v>
      </c>
      <c r="E96" s="33" t="s">
        <v>145</v>
      </c>
      <c r="F96" s="33" t="s">
        <v>34</v>
      </c>
      <c r="G96" s="33">
        <v>8</v>
      </c>
      <c r="H96" s="33" t="s">
        <v>145</v>
      </c>
      <c r="I96" s="34">
        <v>12.192</v>
      </c>
      <c r="J96" s="34">
        <v>1.524</v>
      </c>
      <c r="K96" s="3">
        <v>90</v>
      </c>
      <c r="L96" s="52" t="s">
        <v>36</v>
      </c>
      <c r="M96" s="33"/>
      <c r="N96" s="33"/>
      <c r="O96" s="33"/>
      <c r="P96" s="33"/>
      <c r="Q96" s="33"/>
      <c r="R96" s="33" t="s">
        <v>37</v>
      </c>
      <c r="S96" s="33"/>
      <c r="T96" s="3"/>
      <c r="U96" s="3"/>
      <c r="V96" s="61">
        <v>68</v>
      </c>
    </row>
    <row r="97" spans="1:22" ht="12.75">
      <c r="A97" s="57">
        <v>89</v>
      </c>
      <c r="B97" s="3" t="s">
        <v>108</v>
      </c>
      <c r="C97" s="35">
        <v>2.8194</v>
      </c>
      <c r="D97" s="3">
        <v>336</v>
      </c>
      <c r="E97" s="33" t="s">
        <v>145</v>
      </c>
      <c r="F97" s="33" t="s">
        <v>34</v>
      </c>
      <c r="G97" s="33">
        <v>9</v>
      </c>
      <c r="H97" s="33" t="s">
        <v>35</v>
      </c>
      <c r="I97" s="34">
        <v>0</v>
      </c>
      <c r="J97" s="34">
        <v>1.2192</v>
      </c>
      <c r="K97" s="3">
        <v>90</v>
      </c>
      <c r="L97" s="52" t="s">
        <v>36</v>
      </c>
      <c r="M97" s="33"/>
      <c r="N97" s="33"/>
      <c r="O97" s="33"/>
      <c r="P97" s="33"/>
      <c r="Q97" s="33"/>
      <c r="R97" s="33" t="s">
        <v>37</v>
      </c>
      <c r="S97" s="33"/>
      <c r="T97" s="3"/>
      <c r="U97" s="3"/>
      <c r="V97" s="61">
        <v>246</v>
      </c>
    </row>
    <row r="98" spans="1:22" ht="12.75">
      <c r="A98" s="58">
        <v>90</v>
      </c>
      <c r="B98" s="3" t="s">
        <v>116</v>
      </c>
      <c r="C98" s="35">
        <v>9.1821</v>
      </c>
      <c r="D98" s="3">
        <v>227</v>
      </c>
      <c r="E98" s="33" t="s">
        <v>343</v>
      </c>
      <c r="F98" s="33" t="s">
        <v>41</v>
      </c>
      <c r="G98" s="33">
        <v>7</v>
      </c>
      <c r="H98" s="33" t="s">
        <v>145</v>
      </c>
      <c r="I98" s="34">
        <v>32.004000000000005</v>
      </c>
      <c r="J98" s="34">
        <v>1.524</v>
      </c>
      <c r="K98" s="3">
        <v>90</v>
      </c>
      <c r="L98" s="52" t="s">
        <v>36</v>
      </c>
      <c r="M98" s="33"/>
      <c r="N98" s="33"/>
      <c r="O98" s="33"/>
      <c r="P98" s="33"/>
      <c r="Q98" s="33"/>
      <c r="R98" s="33" t="s">
        <v>37</v>
      </c>
      <c r="S98" s="33"/>
      <c r="T98" s="3">
        <v>0</v>
      </c>
      <c r="U98" s="3"/>
      <c r="V98" s="61">
        <v>137</v>
      </c>
    </row>
    <row r="99" spans="1:22" ht="12.75">
      <c r="A99" s="57">
        <v>91</v>
      </c>
      <c r="B99" s="3" t="s">
        <v>117</v>
      </c>
      <c r="C99" s="35">
        <v>4.838699999999999</v>
      </c>
      <c r="D99" s="3">
        <v>331</v>
      </c>
      <c r="E99" s="33" t="s">
        <v>145</v>
      </c>
      <c r="F99" s="33" t="s">
        <v>34</v>
      </c>
      <c r="G99" s="33">
        <v>9</v>
      </c>
      <c r="H99" s="33" t="s">
        <v>145</v>
      </c>
      <c r="I99" s="34">
        <v>25.2984</v>
      </c>
      <c r="J99" s="34">
        <v>1.8288000000000002</v>
      </c>
      <c r="K99" s="3">
        <v>90</v>
      </c>
      <c r="L99" s="52" t="s">
        <v>36</v>
      </c>
      <c r="M99" s="33"/>
      <c r="N99" s="33"/>
      <c r="O99" s="33"/>
      <c r="P99" s="33"/>
      <c r="Q99" s="33"/>
      <c r="R99" s="33" t="s">
        <v>37</v>
      </c>
      <c r="S99" s="33"/>
      <c r="T99" s="3">
        <v>180</v>
      </c>
      <c r="U99" s="3"/>
      <c r="V99" s="61">
        <v>241</v>
      </c>
    </row>
    <row r="100" spans="1:22" ht="12.75">
      <c r="A100" s="58">
        <v>92</v>
      </c>
      <c r="B100" s="3" t="s">
        <v>118</v>
      </c>
      <c r="C100" s="35">
        <v>4.838699999999999</v>
      </c>
      <c r="D100" s="3">
        <v>331</v>
      </c>
      <c r="E100" s="33" t="s">
        <v>145</v>
      </c>
      <c r="F100" s="33" t="s">
        <v>34</v>
      </c>
      <c r="G100" s="33">
        <v>9</v>
      </c>
      <c r="H100" s="33" t="s">
        <v>145</v>
      </c>
      <c r="I100" s="34">
        <v>19.812</v>
      </c>
      <c r="J100" s="34">
        <v>1.8288000000000002</v>
      </c>
      <c r="K100" s="3">
        <v>90</v>
      </c>
      <c r="L100" s="52" t="s">
        <v>36</v>
      </c>
      <c r="M100" s="33"/>
      <c r="N100" s="33"/>
      <c r="O100" s="33"/>
      <c r="P100" s="33"/>
      <c r="Q100" s="33"/>
      <c r="R100" s="33" t="s">
        <v>37</v>
      </c>
      <c r="S100" s="33"/>
      <c r="T100" s="3"/>
      <c r="U100" s="3"/>
      <c r="V100" s="61">
        <v>241</v>
      </c>
    </row>
    <row r="101" spans="1:22" ht="12.75">
      <c r="A101" s="57">
        <v>93</v>
      </c>
      <c r="B101" s="3" t="s">
        <v>124</v>
      </c>
      <c r="C101" s="35">
        <v>14.1732</v>
      </c>
      <c r="D101" s="3">
        <v>106</v>
      </c>
      <c r="E101" s="33" t="s">
        <v>343</v>
      </c>
      <c r="F101" s="33" t="s">
        <v>34</v>
      </c>
      <c r="G101" s="33">
        <v>7</v>
      </c>
      <c r="H101" s="33" t="s">
        <v>145</v>
      </c>
      <c r="I101" s="34">
        <v>13.716000000000001</v>
      </c>
      <c r="J101" s="34">
        <v>1.524</v>
      </c>
      <c r="K101" s="3">
        <v>90</v>
      </c>
      <c r="L101" s="52" t="s">
        <v>36</v>
      </c>
      <c r="M101" s="33"/>
      <c r="N101" s="33"/>
      <c r="O101" s="33"/>
      <c r="P101" s="33"/>
      <c r="Q101" s="33"/>
      <c r="R101" s="33" t="s">
        <v>37</v>
      </c>
      <c r="S101" s="33"/>
      <c r="T101" s="3"/>
      <c r="U101" s="3"/>
      <c r="V101" s="61">
        <v>16</v>
      </c>
    </row>
    <row r="102" spans="1:22" ht="12.75">
      <c r="A102" s="58">
        <v>94</v>
      </c>
      <c r="B102" s="3" t="s">
        <v>135</v>
      </c>
      <c r="C102" s="35">
        <v>16.8402</v>
      </c>
      <c r="D102" s="3">
        <v>297</v>
      </c>
      <c r="E102" s="33" t="s">
        <v>343</v>
      </c>
      <c r="F102" s="33" t="s">
        <v>34</v>
      </c>
      <c r="G102" s="33">
        <v>7</v>
      </c>
      <c r="H102" s="33" t="s">
        <v>145</v>
      </c>
      <c r="I102" s="34">
        <v>26.5176</v>
      </c>
      <c r="J102" s="34">
        <v>1.8288000000000002</v>
      </c>
      <c r="K102" s="3">
        <v>90</v>
      </c>
      <c r="L102" s="52" t="s">
        <v>36</v>
      </c>
      <c r="M102" s="33"/>
      <c r="N102" s="33"/>
      <c r="O102" s="33"/>
      <c r="P102" s="33"/>
      <c r="Q102" s="33"/>
      <c r="R102" s="33" t="s">
        <v>37</v>
      </c>
      <c r="S102" s="33"/>
      <c r="T102" s="3">
        <v>0</v>
      </c>
      <c r="U102" s="3"/>
      <c r="V102" s="61">
        <v>207</v>
      </c>
    </row>
    <row r="103" spans="1:22" ht="12.75">
      <c r="A103" s="57">
        <v>95</v>
      </c>
      <c r="B103" s="3" t="s">
        <v>137</v>
      </c>
      <c r="C103" s="35">
        <v>5.334</v>
      </c>
      <c r="D103" s="3">
        <v>221</v>
      </c>
      <c r="E103" s="33" t="s">
        <v>145</v>
      </c>
      <c r="F103" s="33" t="s">
        <v>41</v>
      </c>
      <c r="G103" s="33">
        <v>8</v>
      </c>
      <c r="H103" s="33" t="s">
        <v>145</v>
      </c>
      <c r="I103" s="34">
        <v>18.288</v>
      </c>
      <c r="J103" s="34">
        <v>1.6764000000000001</v>
      </c>
      <c r="K103" s="3">
        <v>90</v>
      </c>
      <c r="L103" s="52" t="s">
        <v>36</v>
      </c>
      <c r="M103" s="33"/>
      <c r="N103" s="33"/>
      <c r="O103" s="33"/>
      <c r="P103" s="33"/>
      <c r="Q103" s="33"/>
      <c r="R103" s="33" t="s">
        <v>37</v>
      </c>
      <c r="S103" s="33"/>
      <c r="T103" s="3">
        <v>0</v>
      </c>
      <c r="U103" s="3"/>
      <c r="V103" s="61">
        <v>131</v>
      </c>
    </row>
    <row r="104" spans="1:22" ht="12.75">
      <c r="A104" s="58">
        <v>96</v>
      </c>
      <c r="B104" s="3" t="s">
        <v>141</v>
      </c>
      <c r="C104" s="35">
        <v>10.363199999999999</v>
      </c>
      <c r="D104" s="3">
        <v>242</v>
      </c>
      <c r="E104" s="33" t="s">
        <v>145</v>
      </c>
      <c r="F104" s="33" t="s">
        <v>34</v>
      </c>
      <c r="G104" s="33" t="s">
        <v>35</v>
      </c>
      <c r="H104" s="33" t="s">
        <v>145</v>
      </c>
      <c r="I104" s="34">
        <v>3.9624</v>
      </c>
      <c r="J104" s="34">
        <v>1.8288000000000002</v>
      </c>
      <c r="K104" s="3">
        <v>90</v>
      </c>
      <c r="L104" s="52" t="s">
        <v>36</v>
      </c>
      <c r="M104" s="33"/>
      <c r="N104" s="33"/>
      <c r="O104" s="33"/>
      <c r="P104" s="33"/>
      <c r="Q104" s="33"/>
      <c r="R104" s="33" t="s">
        <v>37</v>
      </c>
      <c r="S104" s="33"/>
      <c r="T104" s="3">
        <v>0</v>
      </c>
      <c r="U104" s="3"/>
      <c r="V104" s="61">
        <v>152</v>
      </c>
    </row>
    <row r="105" spans="1:22" ht="12.75">
      <c r="A105" s="57">
        <v>97</v>
      </c>
      <c r="B105" s="3" t="s">
        <v>75</v>
      </c>
      <c r="C105" s="35">
        <v>20.269199999999998</v>
      </c>
      <c r="D105" s="3">
        <v>148</v>
      </c>
      <c r="E105" s="33" t="s">
        <v>343</v>
      </c>
      <c r="F105" s="33" t="s">
        <v>34</v>
      </c>
      <c r="G105" s="33">
        <v>7</v>
      </c>
      <c r="H105" s="33" t="s">
        <v>35</v>
      </c>
      <c r="I105" s="34">
        <v>24.9936</v>
      </c>
      <c r="J105" s="34">
        <v>1.524</v>
      </c>
      <c r="K105" s="3">
        <v>90</v>
      </c>
      <c r="L105" s="52" t="s">
        <v>36</v>
      </c>
      <c r="M105" s="33"/>
      <c r="N105" s="33"/>
      <c r="O105" s="33"/>
      <c r="P105" s="33"/>
      <c r="Q105" s="33" t="s">
        <v>37</v>
      </c>
      <c r="R105" s="33"/>
      <c r="S105" s="33"/>
      <c r="T105" s="3"/>
      <c r="U105" s="3">
        <v>0</v>
      </c>
      <c r="V105" s="61">
        <v>58</v>
      </c>
    </row>
    <row r="106" spans="1:22" ht="12.75">
      <c r="A106" s="58">
        <v>98</v>
      </c>
      <c r="B106" s="3" t="s">
        <v>88</v>
      </c>
      <c r="C106" s="35">
        <v>5.3721</v>
      </c>
      <c r="D106" s="3">
        <v>208</v>
      </c>
      <c r="E106" s="33" t="s">
        <v>145</v>
      </c>
      <c r="F106" s="33" t="s">
        <v>34</v>
      </c>
      <c r="G106" s="33">
        <v>7</v>
      </c>
      <c r="H106" s="33" t="s">
        <v>47</v>
      </c>
      <c r="I106" s="34">
        <v>25.2984</v>
      </c>
      <c r="J106" s="34">
        <v>1.8288000000000002</v>
      </c>
      <c r="K106" s="3">
        <v>90</v>
      </c>
      <c r="L106" s="40" t="s">
        <v>36</v>
      </c>
      <c r="M106" s="33"/>
      <c r="N106" s="33"/>
      <c r="O106" s="33"/>
      <c r="P106" s="33"/>
      <c r="Q106" s="33" t="s">
        <v>37</v>
      </c>
      <c r="R106" s="33"/>
      <c r="S106" s="33"/>
      <c r="T106" s="3"/>
      <c r="U106" s="3">
        <v>0</v>
      </c>
      <c r="V106" s="61">
        <v>118</v>
      </c>
    </row>
    <row r="107" spans="1:22" ht="12.75">
      <c r="A107" s="57">
        <v>99</v>
      </c>
      <c r="B107" s="3" t="s">
        <v>91</v>
      </c>
      <c r="C107" s="35">
        <v>5.4864</v>
      </c>
      <c r="D107" s="3">
        <v>333</v>
      </c>
      <c r="E107" s="33" t="s">
        <v>145</v>
      </c>
      <c r="F107" s="33" t="s">
        <v>34</v>
      </c>
      <c r="G107" s="33">
        <v>8</v>
      </c>
      <c r="H107" s="33" t="s">
        <v>35</v>
      </c>
      <c r="I107" s="34">
        <v>15.8496</v>
      </c>
      <c r="J107" s="34">
        <v>1.8288000000000002</v>
      </c>
      <c r="K107" s="3">
        <v>90</v>
      </c>
      <c r="L107" s="52" t="s">
        <v>36</v>
      </c>
      <c r="M107" s="33"/>
      <c r="N107" s="33"/>
      <c r="O107" s="33"/>
      <c r="P107" s="33"/>
      <c r="Q107" s="33" t="s">
        <v>37</v>
      </c>
      <c r="R107" s="33"/>
      <c r="S107" s="33"/>
      <c r="T107" s="3"/>
      <c r="U107" s="3">
        <v>180</v>
      </c>
      <c r="V107" s="61">
        <v>243</v>
      </c>
    </row>
    <row r="108" spans="1:22" ht="12.75">
      <c r="A108" s="58">
        <v>100</v>
      </c>
      <c r="B108" s="3" t="s">
        <v>104</v>
      </c>
      <c r="C108" s="35">
        <v>2.5526999999999997</v>
      </c>
      <c r="D108" s="3">
        <v>63</v>
      </c>
      <c r="E108" s="33" t="s">
        <v>145</v>
      </c>
      <c r="F108" s="33" t="s">
        <v>34</v>
      </c>
      <c r="G108" s="33">
        <v>8</v>
      </c>
      <c r="H108" s="33" t="s">
        <v>35</v>
      </c>
      <c r="I108" s="34">
        <v>18.288</v>
      </c>
      <c r="J108" s="34">
        <v>1.8288000000000002</v>
      </c>
      <c r="K108" s="3">
        <v>90</v>
      </c>
      <c r="L108" s="52" t="s">
        <v>36</v>
      </c>
      <c r="M108" s="33"/>
      <c r="N108" s="33"/>
      <c r="O108" s="33"/>
      <c r="P108" s="33"/>
      <c r="Q108" s="33" t="s">
        <v>37</v>
      </c>
      <c r="R108" s="33"/>
      <c r="S108" s="33"/>
      <c r="T108" s="3"/>
      <c r="U108" s="3">
        <v>0</v>
      </c>
      <c r="V108" s="61">
        <v>27</v>
      </c>
    </row>
    <row r="109" spans="1:22" ht="12.75">
      <c r="A109" s="57">
        <v>101</v>
      </c>
      <c r="B109" s="3" t="s">
        <v>111</v>
      </c>
      <c r="C109" s="35">
        <v>10.134599999999999</v>
      </c>
      <c r="D109" s="3">
        <v>14</v>
      </c>
      <c r="E109" s="33" t="s">
        <v>145</v>
      </c>
      <c r="F109" s="33" t="s">
        <v>41</v>
      </c>
      <c r="G109" s="33">
        <v>8</v>
      </c>
      <c r="H109" s="33" t="s">
        <v>35</v>
      </c>
      <c r="I109" s="34">
        <v>25.2984</v>
      </c>
      <c r="J109" s="34">
        <v>1.6764000000000001</v>
      </c>
      <c r="K109" s="3">
        <v>90</v>
      </c>
      <c r="L109" s="52" t="s">
        <v>36</v>
      </c>
      <c r="M109" s="33"/>
      <c r="N109" s="33"/>
      <c r="O109" s="33"/>
      <c r="P109" s="33"/>
      <c r="Q109" s="33" t="s">
        <v>37</v>
      </c>
      <c r="R109" s="33"/>
      <c r="S109" s="33"/>
      <c r="T109" s="3"/>
      <c r="U109" s="3"/>
      <c r="V109" s="61">
        <v>76</v>
      </c>
    </row>
    <row r="110" spans="1:22" ht="12.75">
      <c r="A110" s="58">
        <v>102</v>
      </c>
      <c r="B110" s="3" t="s">
        <v>112</v>
      </c>
      <c r="C110" s="35">
        <v>10.134599999999999</v>
      </c>
      <c r="D110" s="3">
        <v>14</v>
      </c>
      <c r="E110" s="33" t="s">
        <v>145</v>
      </c>
      <c r="F110" s="33" t="s">
        <v>41</v>
      </c>
      <c r="G110" s="33">
        <v>8</v>
      </c>
      <c r="H110" s="33" t="s">
        <v>35</v>
      </c>
      <c r="I110" s="34">
        <v>28.346400000000003</v>
      </c>
      <c r="J110" s="34">
        <v>1.8288000000000002</v>
      </c>
      <c r="K110" s="3">
        <v>90</v>
      </c>
      <c r="L110" s="52" t="s">
        <v>36</v>
      </c>
      <c r="M110" s="33"/>
      <c r="N110" s="33"/>
      <c r="O110" s="33"/>
      <c r="P110" s="33"/>
      <c r="Q110" s="33" t="s">
        <v>37</v>
      </c>
      <c r="R110" s="33"/>
      <c r="S110" s="33"/>
      <c r="T110" s="3"/>
      <c r="U110" s="3">
        <v>0</v>
      </c>
      <c r="V110" s="61">
        <v>76</v>
      </c>
    </row>
    <row r="111" spans="1:22" ht="12.75" hidden="1">
      <c r="A111" s="57"/>
      <c r="B111" s="3"/>
      <c r="C111" s="35"/>
      <c r="D111" s="3"/>
      <c r="E111" s="33"/>
      <c r="F111" s="33"/>
      <c r="G111" s="33"/>
      <c r="H111" s="33"/>
      <c r="I111" s="34"/>
      <c r="J111" s="34"/>
      <c r="K111" s="3"/>
      <c r="L111" s="52"/>
      <c r="M111" s="33"/>
      <c r="N111" s="33"/>
      <c r="O111" s="33"/>
      <c r="P111" s="33"/>
      <c r="Q111" s="33"/>
      <c r="R111" s="33"/>
      <c r="S111" s="33"/>
      <c r="T111" s="3"/>
      <c r="U111" s="3"/>
      <c r="V111" s="61"/>
    </row>
    <row r="112" spans="1:22" ht="12.75" hidden="1">
      <c r="A112" s="58"/>
      <c r="B112" s="3"/>
      <c r="C112" s="35"/>
      <c r="D112" s="3"/>
      <c r="E112" s="33"/>
      <c r="F112" s="33"/>
      <c r="G112" s="33"/>
      <c r="H112" s="33"/>
      <c r="I112" s="34"/>
      <c r="J112" s="34"/>
      <c r="K112" s="3"/>
      <c r="L112" s="52"/>
      <c r="M112" s="33"/>
      <c r="N112" s="33"/>
      <c r="O112" s="33"/>
      <c r="P112" s="33"/>
      <c r="Q112" s="33"/>
      <c r="R112" s="33"/>
      <c r="S112" s="33"/>
      <c r="T112" s="3"/>
      <c r="U112" s="3"/>
      <c r="V112" s="61"/>
    </row>
    <row r="113" spans="1:22" ht="12.75" hidden="1">
      <c r="A113" s="57"/>
      <c r="B113" s="3"/>
      <c r="C113" s="35"/>
      <c r="D113" s="3"/>
      <c r="E113" s="33"/>
      <c r="F113" s="33"/>
      <c r="G113" s="33"/>
      <c r="H113" s="33"/>
      <c r="I113" s="34"/>
      <c r="J113" s="34"/>
      <c r="K113" s="3"/>
      <c r="L113" s="52"/>
      <c r="M113" s="33"/>
      <c r="N113" s="33"/>
      <c r="O113" s="33"/>
      <c r="P113" s="33"/>
      <c r="Q113" s="33"/>
      <c r="R113" s="33"/>
      <c r="S113" s="33"/>
      <c r="T113" s="3"/>
      <c r="U113" s="3"/>
      <c r="V113" s="61"/>
    </row>
    <row r="114" spans="1:22" ht="12.75" hidden="1">
      <c r="A114" s="58"/>
      <c r="B114" s="3"/>
      <c r="C114" s="35"/>
      <c r="D114" s="3"/>
      <c r="E114" s="33"/>
      <c r="F114" s="33"/>
      <c r="G114" s="33"/>
      <c r="H114" s="33"/>
      <c r="I114" s="34"/>
      <c r="J114" s="34"/>
      <c r="K114" s="3"/>
      <c r="L114" s="52"/>
      <c r="M114" s="33"/>
      <c r="N114" s="33"/>
      <c r="O114" s="33"/>
      <c r="P114" s="33"/>
      <c r="Q114" s="33"/>
      <c r="R114" s="33"/>
      <c r="S114" s="33"/>
      <c r="T114" s="3"/>
      <c r="U114" s="3"/>
      <c r="V114" s="61"/>
    </row>
    <row r="115" spans="1:22" ht="12.75" hidden="1">
      <c r="A115" s="57"/>
      <c r="B115" s="3"/>
      <c r="C115" s="35"/>
      <c r="D115" s="3"/>
      <c r="E115" s="33"/>
      <c r="F115" s="33"/>
      <c r="G115" s="33"/>
      <c r="H115" s="33"/>
      <c r="I115" s="34"/>
      <c r="J115" s="34"/>
      <c r="K115" s="3"/>
      <c r="L115" s="52"/>
      <c r="M115" s="33"/>
      <c r="N115" s="33"/>
      <c r="O115" s="33"/>
      <c r="P115" s="33"/>
      <c r="Q115" s="33"/>
      <c r="R115" s="33"/>
      <c r="S115" s="33"/>
      <c r="T115" s="3"/>
      <c r="U115" s="3"/>
      <c r="V115" s="61"/>
    </row>
    <row r="116" spans="1:22" ht="12.75" hidden="1">
      <c r="A116" s="58"/>
      <c r="B116" s="3"/>
      <c r="C116" s="35"/>
      <c r="D116" s="3"/>
      <c r="E116" s="33"/>
      <c r="F116" s="33"/>
      <c r="G116" s="33"/>
      <c r="H116" s="33"/>
      <c r="I116" s="34"/>
      <c r="J116" s="34"/>
      <c r="K116" s="3"/>
      <c r="L116" s="52"/>
      <c r="M116" s="33"/>
      <c r="N116" s="33"/>
      <c r="O116" s="33"/>
      <c r="P116" s="33"/>
      <c r="Q116" s="33"/>
      <c r="R116" s="33"/>
      <c r="S116" s="33"/>
      <c r="T116" s="3"/>
      <c r="U116" s="3"/>
      <c r="V116" s="61"/>
    </row>
    <row r="117" spans="1:22" ht="12.75" hidden="1">
      <c r="A117" s="57"/>
      <c r="B117" s="3"/>
      <c r="C117" s="35"/>
      <c r="D117" s="3"/>
      <c r="E117" s="33"/>
      <c r="F117" s="33"/>
      <c r="G117" s="33"/>
      <c r="H117" s="33"/>
      <c r="I117" s="34"/>
      <c r="J117" s="34"/>
      <c r="K117" s="3"/>
      <c r="L117" s="52"/>
      <c r="M117" s="33"/>
      <c r="N117" s="33"/>
      <c r="O117" s="33"/>
      <c r="P117" s="33"/>
      <c r="Q117" s="33"/>
      <c r="R117" s="33"/>
      <c r="S117" s="33"/>
      <c r="T117" s="3"/>
      <c r="U117" s="3"/>
      <c r="V117" s="61"/>
    </row>
    <row r="118" spans="1:22" ht="12.75" hidden="1">
      <c r="A118" s="58"/>
      <c r="B118" s="3"/>
      <c r="C118" s="35"/>
      <c r="D118" s="3"/>
      <c r="E118" s="33"/>
      <c r="F118" s="33"/>
      <c r="G118" s="33"/>
      <c r="H118" s="33"/>
      <c r="I118" s="34"/>
      <c r="J118" s="34"/>
      <c r="K118" s="3"/>
      <c r="L118" s="52"/>
      <c r="M118" s="33"/>
      <c r="N118" s="33"/>
      <c r="O118" s="33"/>
      <c r="P118" s="33"/>
      <c r="Q118" s="33"/>
      <c r="R118" s="33"/>
      <c r="S118" s="33"/>
      <c r="T118" s="3"/>
      <c r="U118" s="3"/>
      <c r="V118" s="61"/>
    </row>
    <row r="119" spans="1:22" ht="12.75" hidden="1">
      <c r="A119" s="57"/>
      <c r="B119" s="3"/>
      <c r="C119" s="35"/>
      <c r="D119" s="3"/>
      <c r="E119" s="33"/>
      <c r="F119" s="33"/>
      <c r="G119" s="33"/>
      <c r="H119" s="33"/>
      <c r="I119" s="34"/>
      <c r="J119" s="34"/>
      <c r="K119" s="3"/>
      <c r="L119" s="40"/>
      <c r="M119" s="33"/>
      <c r="N119" s="33"/>
      <c r="O119" s="33"/>
      <c r="P119" s="33"/>
      <c r="Q119" s="33"/>
      <c r="R119" s="33"/>
      <c r="S119" s="33"/>
      <c r="T119" s="3"/>
      <c r="U119" s="3"/>
      <c r="V119" s="61"/>
    </row>
    <row r="120" spans="1:22" ht="12.75" hidden="1">
      <c r="A120" s="58"/>
      <c r="B120" s="3"/>
      <c r="C120" s="35"/>
      <c r="D120" s="3"/>
      <c r="E120" s="33"/>
      <c r="F120" s="33"/>
      <c r="G120" s="33"/>
      <c r="H120" s="33"/>
      <c r="I120" s="34"/>
      <c r="J120" s="34"/>
      <c r="K120" s="3"/>
      <c r="L120" s="40"/>
      <c r="M120" s="33"/>
      <c r="N120" s="33"/>
      <c r="O120" s="33"/>
      <c r="P120" s="33"/>
      <c r="Q120" s="33"/>
      <c r="R120" s="33"/>
      <c r="S120" s="33"/>
      <c r="T120" s="3"/>
      <c r="U120" s="3"/>
      <c r="V120" s="61"/>
    </row>
    <row r="121" spans="1:22" ht="12.75" hidden="1">
      <c r="A121" s="57"/>
      <c r="B121" s="3"/>
      <c r="C121" s="35"/>
      <c r="D121" s="3"/>
      <c r="E121" s="33"/>
      <c r="F121" s="33"/>
      <c r="G121" s="33"/>
      <c r="H121" s="33"/>
      <c r="I121" s="34"/>
      <c r="J121" s="34"/>
      <c r="K121" s="3"/>
      <c r="L121" s="40"/>
      <c r="M121" s="33"/>
      <c r="N121" s="33"/>
      <c r="O121" s="33"/>
      <c r="P121" s="33"/>
      <c r="Q121" s="33"/>
      <c r="R121" s="33"/>
      <c r="S121" s="33"/>
      <c r="T121" s="3"/>
      <c r="U121" s="3"/>
      <c r="V121" s="61"/>
    </row>
    <row r="122" spans="1:22" ht="12.75" hidden="1">
      <c r="A122" s="58"/>
      <c r="B122" s="3"/>
      <c r="C122" s="35"/>
      <c r="D122" s="3"/>
      <c r="E122" s="33"/>
      <c r="F122" s="33"/>
      <c r="G122" s="33"/>
      <c r="H122" s="33"/>
      <c r="I122" s="34"/>
      <c r="J122" s="34"/>
      <c r="K122" s="3"/>
      <c r="L122" s="52"/>
      <c r="M122" s="33"/>
      <c r="N122" s="33"/>
      <c r="O122" s="33"/>
      <c r="P122" s="33"/>
      <c r="Q122" s="33"/>
      <c r="R122" s="33"/>
      <c r="S122" s="33"/>
      <c r="T122" s="3"/>
      <c r="U122" s="3"/>
      <c r="V122" s="61"/>
    </row>
    <row r="123" spans="1:22" ht="12.75" hidden="1">
      <c r="A123" s="57"/>
      <c r="B123" s="3"/>
      <c r="C123" s="35"/>
      <c r="D123" s="3"/>
      <c r="E123" s="33"/>
      <c r="F123" s="33"/>
      <c r="G123" s="33"/>
      <c r="H123" s="33"/>
      <c r="I123" s="34"/>
      <c r="J123" s="34"/>
      <c r="K123" s="3"/>
      <c r="L123" s="52"/>
      <c r="M123" s="33"/>
      <c r="N123" s="33"/>
      <c r="O123" s="33"/>
      <c r="P123" s="33"/>
      <c r="Q123" s="33"/>
      <c r="R123" s="33"/>
      <c r="S123" s="33"/>
      <c r="T123" s="3"/>
      <c r="U123" s="3"/>
      <c r="V123" s="61"/>
    </row>
    <row r="124" spans="1:22" ht="12.75" hidden="1">
      <c r="A124" s="58"/>
      <c r="B124" s="3"/>
      <c r="C124" s="35"/>
      <c r="D124" s="3"/>
      <c r="E124" s="33"/>
      <c r="F124" s="33"/>
      <c r="G124" s="33"/>
      <c r="H124" s="33"/>
      <c r="I124" s="34"/>
      <c r="J124" s="34"/>
      <c r="K124" s="3"/>
      <c r="L124" s="52"/>
      <c r="M124" s="33"/>
      <c r="N124" s="33"/>
      <c r="O124" s="33"/>
      <c r="P124" s="33"/>
      <c r="Q124" s="33"/>
      <c r="R124" s="33"/>
      <c r="S124" s="33"/>
      <c r="T124" s="3"/>
      <c r="U124" s="3"/>
      <c r="V124" s="61"/>
    </row>
    <row r="125" spans="1:22" ht="12.75" hidden="1">
      <c r="A125" s="57"/>
      <c r="B125" s="3"/>
      <c r="C125" s="35"/>
      <c r="D125" s="3"/>
      <c r="E125" s="33"/>
      <c r="F125" s="33"/>
      <c r="G125" s="33"/>
      <c r="H125" s="33"/>
      <c r="I125" s="34"/>
      <c r="J125" s="34"/>
      <c r="K125" s="3"/>
      <c r="L125" s="52"/>
      <c r="M125" s="33"/>
      <c r="N125" s="33"/>
      <c r="O125" s="33"/>
      <c r="P125" s="33"/>
      <c r="Q125" s="33"/>
      <c r="R125" s="33"/>
      <c r="S125" s="33"/>
      <c r="T125" s="3"/>
      <c r="U125" s="3"/>
      <c r="V125" s="61"/>
    </row>
    <row r="126" spans="1:22" ht="12.75" hidden="1">
      <c r="A126" s="58"/>
      <c r="B126" s="3"/>
      <c r="C126" s="35"/>
      <c r="D126" s="3"/>
      <c r="E126" s="33"/>
      <c r="F126" s="33"/>
      <c r="G126" s="33"/>
      <c r="H126" s="33"/>
      <c r="I126" s="34"/>
      <c r="J126" s="34"/>
      <c r="K126" s="3"/>
      <c r="L126" s="52"/>
      <c r="M126" s="33"/>
      <c r="N126" s="33"/>
      <c r="O126" s="33"/>
      <c r="P126" s="33"/>
      <c r="Q126" s="33"/>
      <c r="R126" s="33"/>
      <c r="S126" s="33"/>
      <c r="T126" s="3"/>
      <c r="U126" s="3"/>
      <c r="V126" s="61"/>
    </row>
    <row r="127" spans="1:22" ht="12.75" hidden="1">
      <c r="A127" s="57"/>
      <c r="B127" s="3"/>
      <c r="C127" s="35"/>
      <c r="D127" s="3"/>
      <c r="E127" s="33"/>
      <c r="F127" s="33"/>
      <c r="G127" s="33"/>
      <c r="H127" s="33"/>
      <c r="I127" s="34"/>
      <c r="J127" s="34"/>
      <c r="K127" s="3"/>
      <c r="L127" s="52"/>
      <c r="M127" s="33"/>
      <c r="N127" s="33"/>
      <c r="O127" s="33"/>
      <c r="P127" s="33"/>
      <c r="Q127" s="33"/>
      <c r="R127" s="33"/>
      <c r="S127" s="33"/>
      <c r="T127" s="3"/>
      <c r="U127" s="3"/>
      <c r="V127" s="61"/>
    </row>
    <row r="128" spans="1:22" ht="12.75" hidden="1">
      <c r="A128" s="58"/>
      <c r="B128" s="3"/>
      <c r="C128" s="35"/>
      <c r="D128" s="3"/>
      <c r="E128" s="33"/>
      <c r="F128" s="33"/>
      <c r="G128" s="33"/>
      <c r="H128" s="33"/>
      <c r="I128" s="34"/>
      <c r="J128" s="34"/>
      <c r="K128" s="3"/>
      <c r="L128" s="52"/>
      <c r="M128" s="33"/>
      <c r="N128" s="33"/>
      <c r="O128" s="33"/>
      <c r="P128" s="33"/>
      <c r="Q128" s="33"/>
      <c r="R128" s="33"/>
      <c r="S128" s="33"/>
      <c r="T128" s="3"/>
      <c r="U128" s="3"/>
      <c r="V128" s="61"/>
    </row>
    <row r="129" spans="1:22" ht="12.75" hidden="1">
      <c r="A129" s="57"/>
      <c r="B129" s="3"/>
      <c r="C129" s="35"/>
      <c r="D129" s="3"/>
      <c r="E129" s="33"/>
      <c r="F129" s="33"/>
      <c r="G129" s="33"/>
      <c r="H129" s="33"/>
      <c r="I129" s="34"/>
      <c r="J129" s="34"/>
      <c r="K129" s="3"/>
      <c r="L129" s="52"/>
      <c r="M129" s="33"/>
      <c r="N129" s="33"/>
      <c r="O129" s="33"/>
      <c r="P129" s="33"/>
      <c r="Q129" s="33"/>
      <c r="R129" s="33"/>
      <c r="S129" s="33"/>
      <c r="T129" s="3"/>
      <c r="U129" s="3"/>
      <c r="V129" s="61"/>
    </row>
    <row r="130" spans="1:22" ht="12.75" hidden="1">
      <c r="A130" s="58"/>
      <c r="B130" s="3"/>
      <c r="C130" s="35"/>
      <c r="D130" s="3"/>
      <c r="E130" s="33"/>
      <c r="F130" s="33"/>
      <c r="G130" s="33"/>
      <c r="H130" s="33"/>
      <c r="I130" s="34"/>
      <c r="J130" s="34"/>
      <c r="K130" s="3"/>
      <c r="L130" s="52"/>
      <c r="M130" s="33"/>
      <c r="N130" s="33"/>
      <c r="O130" s="33"/>
      <c r="P130" s="33"/>
      <c r="Q130" s="33"/>
      <c r="R130" s="33"/>
      <c r="S130" s="33"/>
      <c r="T130" s="3"/>
      <c r="U130" s="3"/>
      <c r="V130" s="61"/>
    </row>
    <row r="131" spans="1:22" ht="12.75" hidden="1">
      <c r="A131" s="57"/>
      <c r="B131" s="3"/>
      <c r="C131" s="35"/>
      <c r="D131" s="3"/>
      <c r="E131" s="33"/>
      <c r="F131" s="33"/>
      <c r="G131" s="33"/>
      <c r="H131" s="33"/>
      <c r="I131" s="34"/>
      <c r="J131" s="34"/>
      <c r="K131" s="3"/>
      <c r="L131" s="52"/>
      <c r="M131" s="33"/>
      <c r="N131" s="33"/>
      <c r="O131" s="33"/>
      <c r="P131" s="33"/>
      <c r="Q131" s="33"/>
      <c r="R131" s="33"/>
      <c r="S131" s="33"/>
      <c r="T131" s="3"/>
      <c r="U131" s="3"/>
      <c r="V131" s="61"/>
    </row>
    <row r="132" spans="1:22" ht="12.75" hidden="1">
      <c r="A132" s="58"/>
      <c r="B132" s="3"/>
      <c r="C132" s="35"/>
      <c r="D132" s="3"/>
      <c r="E132" s="33"/>
      <c r="F132" s="33"/>
      <c r="G132" s="33"/>
      <c r="H132" s="33"/>
      <c r="I132" s="34"/>
      <c r="J132" s="34"/>
      <c r="K132" s="3"/>
      <c r="L132" s="52"/>
      <c r="M132" s="33"/>
      <c r="N132" s="33"/>
      <c r="O132" s="33"/>
      <c r="P132" s="33"/>
      <c r="Q132" s="33"/>
      <c r="R132" s="33"/>
      <c r="S132" s="33"/>
      <c r="T132" s="3"/>
      <c r="U132" s="3"/>
      <c r="V132" s="61"/>
    </row>
    <row r="133" spans="1:22" ht="12.75" hidden="1">
      <c r="A133" s="57"/>
      <c r="B133" s="3"/>
      <c r="C133" s="35"/>
      <c r="D133" s="3"/>
      <c r="E133" s="33"/>
      <c r="F133" s="33"/>
      <c r="G133" s="33"/>
      <c r="H133" s="33"/>
      <c r="I133" s="34"/>
      <c r="J133" s="34"/>
      <c r="K133" s="3"/>
      <c r="L133" s="52"/>
      <c r="M133" s="33"/>
      <c r="N133" s="33"/>
      <c r="O133" s="33"/>
      <c r="P133" s="33"/>
      <c r="Q133" s="33"/>
      <c r="R133" s="33"/>
      <c r="S133" s="33"/>
      <c r="T133" s="3"/>
      <c r="U133" s="3"/>
      <c r="V133" s="61"/>
    </row>
    <row r="134" spans="1:22" ht="12.75" hidden="1">
      <c r="A134" s="58"/>
      <c r="B134" s="3"/>
      <c r="C134" s="35"/>
      <c r="D134" s="3"/>
      <c r="E134" s="33"/>
      <c r="F134" s="33"/>
      <c r="G134" s="33"/>
      <c r="H134" s="33"/>
      <c r="I134" s="34"/>
      <c r="J134" s="34"/>
      <c r="K134" s="3"/>
      <c r="L134" s="52"/>
      <c r="M134" s="33"/>
      <c r="N134" s="33"/>
      <c r="O134" s="33"/>
      <c r="P134" s="33"/>
      <c r="Q134" s="33"/>
      <c r="R134" s="33"/>
      <c r="S134" s="33"/>
      <c r="T134" s="3"/>
      <c r="U134" s="3"/>
      <c r="V134" s="61"/>
    </row>
    <row r="135" spans="1:22" ht="12.75" hidden="1">
      <c r="A135" s="57"/>
      <c r="B135" s="3"/>
      <c r="C135" s="35"/>
      <c r="D135" s="3"/>
      <c r="E135" s="33"/>
      <c r="F135" s="33"/>
      <c r="G135" s="33"/>
      <c r="H135" s="33"/>
      <c r="I135" s="34"/>
      <c r="J135" s="34"/>
      <c r="K135" s="3"/>
      <c r="L135" s="52"/>
      <c r="M135" s="33"/>
      <c r="N135" s="33"/>
      <c r="O135" s="33"/>
      <c r="P135" s="33"/>
      <c r="Q135" s="33"/>
      <c r="R135" s="33"/>
      <c r="S135" s="33"/>
      <c r="T135" s="3"/>
      <c r="U135" s="3"/>
      <c r="V135" s="61"/>
    </row>
    <row r="136" spans="1:22" ht="12.75" hidden="1">
      <c r="A136" s="58"/>
      <c r="B136" s="3"/>
      <c r="C136" s="35"/>
      <c r="D136" s="3"/>
      <c r="E136" s="33"/>
      <c r="F136" s="33"/>
      <c r="G136" s="33"/>
      <c r="H136" s="33"/>
      <c r="I136" s="34"/>
      <c r="J136" s="34"/>
      <c r="K136" s="3"/>
      <c r="L136" s="52"/>
      <c r="M136" s="33"/>
      <c r="N136" s="33"/>
      <c r="O136" s="33"/>
      <c r="P136" s="33"/>
      <c r="Q136" s="33"/>
      <c r="R136" s="33"/>
      <c r="S136" s="33"/>
      <c r="T136" s="3"/>
      <c r="U136" s="3"/>
      <c r="V136" s="61"/>
    </row>
    <row r="137" spans="1:22" ht="12.75" hidden="1">
      <c r="A137" s="57"/>
      <c r="B137" s="3"/>
      <c r="C137" s="35"/>
      <c r="D137" s="3"/>
      <c r="E137" s="33"/>
      <c r="F137" s="33"/>
      <c r="G137" s="33"/>
      <c r="H137" s="33"/>
      <c r="I137" s="34"/>
      <c r="J137" s="34"/>
      <c r="K137" s="3"/>
      <c r="L137" s="52"/>
      <c r="M137" s="33"/>
      <c r="N137" s="33"/>
      <c r="O137" s="33"/>
      <c r="P137" s="33"/>
      <c r="Q137" s="33"/>
      <c r="R137" s="33"/>
      <c r="S137" s="33"/>
      <c r="T137" s="3"/>
      <c r="U137" s="3"/>
      <c r="V137" s="61"/>
    </row>
    <row r="138" spans="1:22" ht="12.75" hidden="1">
      <c r="A138" s="58"/>
      <c r="B138" s="3"/>
      <c r="C138" s="35"/>
      <c r="D138" s="3"/>
      <c r="E138" s="33"/>
      <c r="F138" s="33"/>
      <c r="G138" s="33"/>
      <c r="H138" s="33"/>
      <c r="I138" s="34"/>
      <c r="J138" s="34"/>
      <c r="K138" s="3"/>
      <c r="L138" s="52"/>
      <c r="M138" s="33"/>
      <c r="N138" s="33"/>
      <c r="O138" s="33"/>
      <c r="P138" s="33"/>
      <c r="Q138" s="33"/>
      <c r="R138" s="33"/>
      <c r="S138" s="33"/>
      <c r="T138" s="3"/>
      <c r="U138" s="3"/>
      <c r="V138" s="61"/>
    </row>
    <row r="139" spans="1:22" ht="12.75" hidden="1">
      <c r="A139" s="57"/>
      <c r="B139" s="3"/>
      <c r="C139" s="35"/>
      <c r="D139" s="3"/>
      <c r="E139" s="33"/>
      <c r="F139" s="33"/>
      <c r="G139" s="33"/>
      <c r="H139" s="33"/>
      <c r="I139" s="34"/>
      <c r="J139" s="34"/>
      <c r="K139" s="3"/>
      <c r="L139" s="52"/>
      <c r="M139" s="33"/>
      <c r="N139" s="33"/>
      <c r="O139" s="33"/>
      <c r="P139" s="33"/>
      <c r="Q139" s="33"/>
      <c r="R139" s="33"/>
      <c r="S139" s="33"/>
      <c r="T139" s="3"/>
      <c r="U139" s="3"/>
      <c r="V139" s="61"/>
    </row>
    <row r="140" spans="1:22" ht="12.75" hidden="1">
      <c r="A140" s="58"/>
      <c r="B140" s="3"/>
      <c r="C140" s="35"/>
      <c r="D140" s="3"/>
      <c r="E140" s="33"/>
      <c r="F140" s="33"/>
      <c r="G140" s="33"/>
      <c r="H140" s="33"/>
      <c r="I140" s="34"/>
      <c r="J140" s="34"/>
      <c r="K140" s="3"/>
      <c r="L140" s="52"/>
      <c r="M140" s="33"/>
      <c r="N140" s="33"/>
      <c r="O140" s="33"/>
      <c r="P140" s="33"/>
      <c r="Q140" s="33"/>
      <c r="R140" s="33"/>
      <c r="S140" s="33"/>
      <c r="T140" s="3"/>
      <c r="U140" s="3"/>
      <c r="V140" s="61"/>
    </row>
    <row r="141" spans="1:22" ht="12.75" hidden="1">
      <c r="A141" s="57"/>
      <c r="B141" s="3"/>
      <c r="C141" s="35"/>
      <c r="D141" s="3"/>
      <c r="E141" s="33"/>
      <c r="F141" s="33"/>
      <c r="G141" s="33"/>
      <c r="H141" s="33"/>
      <c r="I141" s="34"/>
      <c r="J141" s="34"/>
      <c r="K141" s="3"/>
      <c r="L141" s="52"/>
      <c r="M141" s="33"/>
      <c r="N141" s="33"/>
      <c r="O141" s="33"/>
      <c r="P141" s="33"/>
      <c r="Q141" s="33"/>
      <c r="R141" s="33"/>
      <c r="S141" s="33"/>
      <c r="T141" s="3"/>
      <c r="U141" s="3"/>
      <c r="V141" s="61"/>
    </row>
    <row r="142" spans="1:22" ht="12.75" hidden="1">
      <c r="A142" s="58"/>
      <c r="B142" s="3"/>
      <c r="C142" s="35"/>
      <c r="D142" s="3"/>
      <c r="E142" s="33"/>
      <c r="F142" s="33"/>
      <c r="G142" s="33"/>
      <c r="H142" s="33"/>
      <c r="I142" s="34"/>
      <c r="J142" s="34"/>
      <c r="K142" s="3"/>
      <c r="L142" s="52"/>
      <c r="M142" s="33"/>
      <c r="N142" s="33"/>
      <c r="O142" s="33"/>
      <c r="P142" s="33"/>
      <c r="Q142" s="33"/>
      <c r="R142" s="33"/>
      <c r="S142" s="33"/>
      <c r="T142" s="3"/>
      <c r="U142" s="3"/>
      <c r="V142" s="61"/>
    </row>
    <row r="143" spans="1:22" ht="12.75" hidden="1">
      <c r="A143" s="57"/>
      <c r="B143" s="3"/>
      <c r="C143" s="35"/>
      <c r="D143" s="3"/>
      <c r="E143" s="33"/>
      <c r="F143" s="33"/>
      <c r="G143" s="33"/>
      <c r="H143" s="33"/>
      <c r="I143" s="34"/>
      <c r="J143" s="34"/>
      <c r="K143" s="3"/>
      <c r="L143" s="52"/>
      <c r="M143" s="33"/>
      <c r="N143" s="33"/>
      <c r="O143" s="33"/>
      <c r="P143" s="33"/>
      <c r="Q143" s="33"/>
      <c r="R143" s="33"/>
      <c r="S143" s="33"/>
      <c r="T143" s="3"/>
      <c r="U143" s="3"/>
      <c r="V143" s="61"/>
    </row>
    <row r="144" spans="1:22" ht="12.75" hidden="1">
      <c r="A144" s="58"/>
      <c r="B144" s="3"/>
      <c r="C144" s="35"/>
      <c r="D144" s="3"/>
      <c r="E144" s="33"/>
      <c r="F144" s="33"/>
      <c r="G144" s="33"/>
      <c r="H144" s="33"/>
      <c r="I144" s="34"/>
      <c r="J144" s="34"/>
      <c r="K144" s="3"/>
      <c r="L144" s="52"/>
      <c r="M144" s="33"/>
      <c r="N144" s="33"/>
      <c r="O144" s="33"/>
      <c r="P144" s="33"/>
      <c r="Q144" s="33"/>
      <c r="R144" s="33"/>
      <c r="S144" s="33"/>
      <c r="T144" s="3"/>
      <c r="U144" s="3"/>
      <c r="V144" s="61"/>
    </row>
    <row r="145" spans="1:22" ht="12.75" hidden="1">
      <c r="A145" s="57"/>
      <c r="B145" s="3"/>
      <c r="C145" s="35"/>
      <c r="D145" s="3"/>
      <c r="E145" s="33"/>
      <c r="F145" s="33"/>
      <c r="G145" s="33"/>
      <c r="H145" s="33"/>
      <c r="I145" s="34"/>
      <c r="J145" s="34"/>
      <c r="K145" s="3"/>
      <c r="L145" s="52"/>
      <c r="M145" s="33"/>
      <c r="N145" s="33"/>
      <c r="O145" s="33"/>
      <c r="P145" s="33"/>
      <c r="Q145" s="33"/>
      <c r="R145" s="33"/>
      <c r="S145" s="33"/>
      <c r="T145" s="3"/>
      <c r="U145" s="3"/>
      <c r="V145" s="61"/>
    </row>
    <row r="146" spans="1:22" ht="12.75" hidden="1">
      <c r="A146" s="58"/>
      <c r="B146" s="3"/>
      <c r="C146" s="35"/>
      <c r="D146" s="3"/>
      <c r="E146" s="33"/>
      <c r="F146" s="33"/>
      <c r="G146" s="33"/>
      <c r="H146" s="33"/>
      <c r="I146" s="34"/>
      <c r="J146" s="34"/>
      <c r="K146" s="3"/>
      <c r="L146" s="52"/>
      <c r="M146" s="33"/>
      <c r="N146" s="33"/>
      <c r="O146" s="33"/>
      <c r="P146" s="33"/>
      <c r="Q146" s="33"/>
      <c r="R146" s="33"/>
      <c r="S146" s="33"/>
      <c r="T146" s="3"/>
      <c r="U146" s="3"/>
      <c r="V146" s="61"/>
    </row>
    <row r="147" spans="1:22" ht="12.75" hidden="1">
      <c r="A147" s="57"/>
      <c r="B147" s="3"/>
      <c r="C147" s="35"/>
      <c r="D147" s="3"/>
      <c r="E147" s="33"/>
      <c r="F147" s="33"/>
      <c r="G147" s="33"/>
      <c r="H147" s="33"/>
      <c r="I147" s="34"/>
      <c r="J147" s="34"/>
      <c r="K147" s="3"/>
      <c r="L147" s="52"/>
      <c r="M147" s="33"/>
      <c r="N147" s="33"/>
      <c r="O147" s="33"/>
      <c r="P147" s="33"/>
      <c r="Q147" s="33"/>
      <c r="R147" s="33"/>
      <c r="S147" s="33"/>
      <c r="T147" s="3"/>
      <c r="U147" s="3"/>
      <c r="V147" s="61"/>
    </row>
    <row r="148" spans="1:22" ht="12.75" hidden="1">
      <c r="A148" s="58"/>
      <c r="B148" s="3"/>
      <c r="C148" s="35"/>
      <c r="D148" s="3"/>
      <c r="E148" s="33"/>
      <c r="F148" s="33"/>
      <c r="G148" s="33"/>
      <c r="H148" s="33"/>
      <c r="I148" s="34"/>
      <c r="J148" s="34"/>
      <c r="K148" s="3"/>
      <c r="L148" s="52"/>
      <c r="M148" s="33"/>
      <c r="N148" s="33"/>
      <c r="O148" s="33"/>
      <c r="P148" s="33"/>
      <c r="Q148" s="33"/>
      <c r="R148" s="33"/>
      <c r="S148" s="33"/>
      <c r="T148" s="3"/>
      <c r="U148" s="3"/>
      <c r="V148" s="61"/>
    </row>
    <row r="149" spans="1:22" ht="12.75" hidden="1">
      <c r="A149" s="57"/>
      <c r="B149" s="3"/>
      <c r="C149" s="35"/>
      <c r="D149" s="3"/>
      <c r="E149" s="33"/>
      <c r="F149" s="33"/>
      <c r="G149" s="33"/>
      <c r="H149" s="33"/>
      <c r="I149" s="34"/>
      <c r="J149" s="34"/>
      <c r="K149" s="3"/>
      <c r="L149" s="52"/>
      <c r="M149" s="33"/>
      <c r="N149" s="33"/>
      <c r="O149" s="33"/>
      <c r="P149" s="33"/>
      <c r="Q149" s="33"/>
      <c r="R149" s="33"/>
      <c r="S149" s="33"/>
      <c r="T149" s="3"/>
      <c r="U149" s="3"/>
      <c r="V149" s="61"/>
    </row>
    <row r="150" spans="1:22" ht="12.75" hidden="1">
      <c r="A150" s="58"/>
      <c r="B150" s="3"/>
      <c r="C150" s="35"/>
      <c r="D150" s="3"/>
      <c r="E150" s="33"/>
      <c r="F150" s="33"/>
      <c r="G150" s="33"/>
      <c r="H150" s="33"/>
      <c r="I150" s="34"/>
      <c r="J150" s="34"/>
      <c r="K150" s="3"/>
      <c r="L150" s="40"/>
      <c r="M150" s="33"/>
      <c r="N150" s="33"/>
      <c r="O150" s="33"/>
      <c r="P150" s="33"/>
      <c r="Q150" s="33"/>
      <c r="R150" s="33"/>
      <c r="S150" s="33"/>
      <c r="T150" s="3"/>
      <c r="U150" s="3"/>
      <c r="V150" s="61"/>
    </row>
    <row r="151" spans="1:22" ht="12.75" hidden="1">
      <c r="A151" s="57"/>
      <c r="B151" s="3"/>
      <c r="C151" s="35"/>
      <c r="D151" s="3"/>
      <c r="E151" s="33"/>
      <c r="F151" s="33"/>
      <c r="G151" s="33"/>
      <c r="H151" s="33"/>
      <c r="I151" s="34"/>
      <c r="J151" s="34"/>
      <c r="K151" s="3"/>
      <c r="L151" s="40"/>
      <c r="M151" s="33"/>
      <c r="N151" s="33"/>
      <c r="O151" s="33"/>
      <c r="P151" s="33"/>
      <c r="Q151" s="33"/>
      <c r="R151" s="33"/>
      <c r="S151" s="33"/>
      <c r="T151" s="3"/>
      <c r="U151" s="3"/>
      <c r="V151" s="61"/>
    </row>
    <row r="152" spans="1:22" ht="12.75" hidden="1">
      <c r="A152" s="58"/>
      <c r="B152" s="3"/>
      <c r="C152" s="35"/>
      <c r="D152" s="3"/>
      <c r="E152" s="33"/>
      <c r="F152" s="33"/>
      <c r="G152" s="33"/>
      <c r="H152" s="33"/>
      <c r="I152" s="34"/>
      <c r="J152" s="34"/>
      <c r="K152" s="3"/>
      <c r="L152" s="40"/>
      <c r="M152" s="33"/>
      <c r="N152" s="33"/>
      <c r="O152" s="33"/>
      <c r="P152" s="33"/>
      <c r="Q152" s="33"/>
      <c r="R152" s="33"/>
      <c r="S152" s="33"/>
      <c r="T152" s="3"/>
      <c r="U152" s="3"/>
      <c r="V152" s="61"/>
    </row>
    <row r="153" spans="1:22" ht="12.75" hidden="1">
      <c r="A153" s="57"/>
      <c r="B153" s="3"/>
      <c r="C153" s="35"/>
      <c r="D153" s="3"/>
      <c r="E153" s="33"/>
      <c r="F153" s="33"/>
      <c r="G153" s="33"/>
      <c r="H153" s="33"/>
      <c r="I153" s="34"/>
      <c r="J153" s="34"/>
      <c r="K153" s="3"/>
      <c r="L153" s="52"/>
      <c r="M153" s="33"/>
      <c r="N153" s="33"/>
      <c r="O153" s="33"/>
      <c r="P153" s="33"/>
      <c r="Q153" s="33"/>
      <c r="R153" s="33"/>
      <c r="S153" s="33"/>
      <c r="T153" s="3"/>
      <c r="U153" s="3"/>
      <c r="V153" s="61"/>
    </row>
    <row r="154" spans="1:22" ht="12.75" hidden="1">
      <c r="A154" s="58"/>
      <c r="B154" s="3"/>
      <c r="C154" s="35"/>
      <c r="D154" s="3"/>
      <c r="E154" s="33"/>
      <c r="F154" s="33"/>
      <c r="G154" s="33"/>
      <c r="H154" s="33"/>
      <c r="I154" s="34"/>
      <c r="J154" s="34"/>
      <c r="K154" s="3"/>
      <c r="L154" s="52"/>
      <c r="M154" s="33"/>
      <c r="N154" s="33"/>
      <c r="O154" s="33"/>
      <c r="P154" s="33"/>
      <c r="Q154" s="33"/>
      <c r="R154" s="33"/>
      <c r="S154" s="33"/>
      <c r="T154" s="3"/>
      <c r="U154" s="3"/>
      <c r="V154" s="61"/>
    </row>
    <row r="155" spans="1:22" ht="12.75" hidden="1">
      <c r="A155" s="57"/>
      <c r="B155" s="3"/>
      <c r="C155" s="35"/>
      <c r="D155" s="3"/>
      <c r="E155" s="33"/>
      <c r="F155" s="33"/>
      <c r="G155" s="33"/>
      <c r="H155" s="33"/>
      <c r="I155" s="34"/>
      <c r="J155" s="34"/>
      <c r="K155" s="3"/>
      <c r="L155" s="52"/>
      <c r="M155" s="33"/>
      <c r="N155" s="33"/>
      <c r="O155" s="33"/>
      <c r="P155" s="33"/>
      <c r="Q155" s="33"/>
      <c r="R155" s="33"/>
      <c r="S155" s="33"/>
      <c r="T155" s="3"/>
      <c r="U155" s="3"/>
      <c r="V155" s="61"/>
    </row>
    <row r="156" spans="1:22" ht="12.75" hidden="1">
      <c r="A156" s="58"/>
      <c r="B156" s="3"/>
      <c r="C156" s="35"/>
      <c r="D156" s="3"/>
      <c r="E156" s="33"/>
      <c r="F156" s="33"/>
      <c r="G156" s="33"/>
      <c r="H156" s="33"/>
      <c r="I156" s="34"/>
      <c r="J156" s="34"/>
      <c r="K156" s="3"/>
      <c r="L156" s="52"/>
      <c r="M156" s="33"/>
      <c r="N156" s="33"/>
      <c r="O156" s="33"/>
      <c r="P156" s="33"/>
      <c r="Q156" s="33"/>
      <c r="R156" s="33"/>
      <c r="S156" s="33"/>
      <c r="T156" s="3"/>
      <c r="U156" s="3"/>
      <c r="V156" s="61"/>
    </row>
    <row r="157" spans="1:22" ht="12.75" hidden="1">
      <c r="A157" s="57"/>
      <c r="B157" s="3"/>
      <c r="C157" s="35"/>
      <c r="D157" s="3"/>
      <c r="E157" s="33"/>
      <c r="F157" s="33"/>
      <c r="G157" s="33"/>
      <c r="H157" s="33"/>
      <c r="I157" s="34"/>
      <c r="J157" s="34"/>
      <c r="K157" s="3"/>
      <c r="L157" s="52"/>
      <c r="M157" s="33"/>
      <c r="N157" s="33"/>
      <c r="O157" s="33"/>
      <c r="P157" s="33"/>
      <c r="Q157" s="33"/>
      <c r="R157" s="33"/>
      <c r="S157" s="33"/>
      <c r="T157" s="3"/>
      <c r="U157" s="3"/>
      <c r="V157" s="61"/>
    </row>
    <row r="158" spans="1:22" ht="12.75" hidden="1">
      <c r="A158" s="58"/>
      <c r="B158" s="3"/>
      <c r="C158" s="35"/>
      <c r="D158" s="3"/>
      <c r="E158" s="33"/>
      <c r="F158" s="33"/>
      <c r="G158" s="33"/>
      <c r="H158" s="33"/>
      <c r="I158" s="34"/>
      <c r="J158" s="34"/>
      <c r="K158" s="3"/>
      <c r="L158" s="52"/>
      <c r="M158" s="33"/>
      <c r="N158" s="33"/>
      <c r="O158" s="33"/>
      <c r="P158" s="33"/>
      <c r="Q158" s="33"/>
      <c r="R158" s="33"/>
      <c r="S158" s="33"/>
      <c r="T158" s="3"/>
      <c r="U158" s="3"/>
      <c r="V158" s="61"/>
    </row>
    <row r="159" spans="1:22" ht="12.75" hidden="1">
      <c r="A159" s="57"/>
      <c r="B159" s="3"/>
      <c r="C159" s="35"/>
      <c r="D159" s="3"/>
      <c r="E159" s="33"/>
      <c r="F159" s="33"/>
      <c r="G159" s="33"/>
      <c r="H159" s="33"/>
      <c r="I159" s="34"/>
      <c r="J159" s="34"/>
      <c r="K159" s="3"/>
      <c r="L159" s="52"/>
      <c r="M159" s="33"/>
      <c r="N159" s="33"/>
      <c r="O159" s="33"/>
      <c r="P159" s="33"/>
      <c r="Q159" s="33"/>
      <c r="R159" s="33"/>
      <c r="S159" s="33"/>
      <c r="T159" s="3"/>
      <c r="U159" s="3"/>
      <c r="V159" s="61"/>
    </row>
    <row r="160" spans="1:22" ht="12.75" hidden="1">
      <c r="A160" s="58"/>
      <c r="B160" s="3"/>
      <c r="C160" s="35"/>
      <c r="D160" s="3"/>
      <c r="E160" s="33"/>
      <c r="F160" s="33"/>
      <c r="G160" s="33"/>
      <c r="H160" s="33"/>
      <c r="I160" s="34"/>
      <c r="J160" s="34"/>
      <c r="K160" s="3"/>
      <c r="L160" s="52"/>
      <c r="M160" s="33"/>
      <c r="N160" s="33"/>
      <c r="O160" s="33"/>
      <c r="P160" s="33"/>
      <c r="Q160" s="33"/>
      <c r="R160" s="33"/>
      <c r="S160" s="33"/>
      <c r="T160" s="3"/>
      <c r="U160" s="3"/>
      <c r="V160" s="61"/>
    </row>
    <row r="161" spans="1:22" ht="12.75" hidden="1">
      <c r="A161" s="57"/>
      <c r="B161" s="3"/>
      <c r="C161" s="35"/>
      <c r="D161" s="3"/>
      <c r="E161" s="33"/>
      <c r="F161" s="33"/>
      <c r="G161" s="33"/>
      <c r="H161" s="33"/>
      <c r="I161" s="34"/>
      <c r="J161" s="34"/>
      <c r="K161" s="3"/>
      <c r="L161" s="52"/>
      <c r="M161" s="33"/>
      <c r="N161" s="33"/>
      <c r="O161" s="33"/>
      <c r="P161" s="33"/>
      <c r="Q161" s="33"/>
      <c r="R161" s="33"/>
      <c r="S161" s="33"/>
      <c r="T161" s="3"/>
      <c r="U161" s="3"/>
      <c r="V161" s="61"/>
    </row>
    <row r="162" spans="1:22" ht="12.75" hidden="1">
      <c r="A162" s="58"/>
      <c r="B162" s="3"/>
      <c r="C162" s="35"/>
      <c r="D162" s="3"/>
      <c r="E162" s="33"/>
      <c r="F162" s="33"/>
      <c r="G162" s="33"/>
      <c r="H162" s="33"/>
      <c r="I162" s="34"/>
      <c r="J162" s="34"/>
      <c r="K162" s="3"/>
      <c r="L162" s="52"/>
      <c r="M162" s="33"/>
      <c r="N162" s="33"/>
      <c r="O162" s="33"/>
      <c r="P162" s="33"/>
      <c r="Q162" s="33"/>
      <c r="R162" s="33"/>
      <c r="S162" s="33"/>
      <c r="T162" s="3"/>
      <c r="U162" s="3"/>
      <c r="V162" s="61"/>
    </row>
    <row r="163" spans="1:22" ht="12.75" hidden="1">
      <c r="A163" s="57"/>
      <c r="B163" s="3"/>
      <c r="C163" s="35"/>
      <c r="D163" s="3"/>
      <c r="E163" s="33"/>
      <c r="F163" s="33"/>
      <c r="G163" s="33"/>
      <c r="H163" s="33"/>
      <c r="I163" s="34"/>
      <c r="J163" s="34"/>
      <c r="K163" s="3"/>
      <c r="L163" s="40"/>
      <c r="M163" s="33"/>
      <c r="N163" s="33"/>
      <c r="O163" s="33"/>
      <c r="P163" s="33"/>
      <c r="Q163" s="33"/>
      <c r="R163" s="33"/>
      <c r="S163" s="33"/>
      <c r="T163" s="3"/>
      <c r="U163" s="3"/>
      <c r="V163" s="61"/>
    </row>
    <row r="164" spans="1:22" ht="12.75" hidden="1">
      <c r="A164" s="58"/>
      <c r="B164" s="3"/>
      <c r="C164" s="35"/>
      <c r="D164" s="3"/>
      <c r="E164" s="33"/>
      <c r="F164" s="33"/>
      <c r="G164" s="33"/>
      <c r="H164" s="33"/>
      <c r="I164" s="34"/>
      <c r="J164" s="34"/>
      <c r="K164" s="3"/>
      <c r="L164" s="40"/>
      <c r="M164" s="33"/>
      <c r="N164" s="33"/>
      <c r="O164" s="33"/>
      <c r="P164" s="33"/>
      <c r="Q164" s="33"/>
      <c r="R164" s="33"/>
      <c r="S164" s="33"/>
      <c r="T164" s="3"/>
      <c r="U164" s="3"/>
      <c r="V164" s="61"/>
    </row>
    <row r="165" spans="1:22" ht="12.75" hidden="1">
      <c r="A165" s="57"/>
      <c r="B165" s="3"/>
      <c r="C165" s="35"/>
      <c r="D165" s="3"/>
      <c r="E165" s="33"/>
      <c r="F165" s="33"/>
      <c r="G165" s="33"/>
      <c r="H165" s="33"/>
      <c r="I165" s="34"/>
      <c r="J165" s="34"/>
      <c r="K165" s="3"/>
      <c r="L165" s="52"/>
      <c r="M165" s="33"/>
      <c r="N165" s="33"/>
      <c r="O165" s="33"/>
      <c r="P165" s="33"/>
      <c r="Q165" s="33"/>
      <c r="R165" s="33"/>
      <c r="S165" s="33"/>
      <c r="T165" s="3"/>
      <c r="U165" s="3"/>
      <c r="V165" s="61"/>
    </row>
    <row r="166" spans="1:22" ht="12.75" hidden="1">
      <c r="A166" s="58"/>
      <c r="B166" s="3"/>
      <c r="C166" s="35"/>
      <c r="D166" s="3"/>
      <c r="E166" s="33"/>
      <c r="F166" s="33"/>
      <c r="G166" s="33"/>
      <c r="H166" s="33"/>
      <c r="I166" s="34"/>
      <c r="J166" s="34"/>
      <c r="K166" s="3"/>
      <c r="L166" s="52"/>
      <c r="M166" s="33"/>
      <c r="N166" s="33"/>
      <c r="O166" s="33"/>
      <c r="P166" s="33"/>
      <c r="Q166" s="33"/>
      <c r="R166" s="33"/>
      <c r="S166" s="33"/>
      <c r="T166" s="3"/>
      <c r="U166" s="3"/>
      <c r="V166" s="61"/>
    </row>
    <row r="167" spans="1:22" ht="12.75" hidden="1">
      <c r="A167" s="57"/>
      <c r="B167" s="3"/>
      <c r="C167" s="35"/>
      <c r="D167" s="3"/>
      <c r="E167" s="33"/>
      <c r="F167" s="33"/>
      <c r="G167" s="33"/>
      <c r="H167" s="33"/>
      <c r="I167" s="34"/>
      <c r="J167" s="34"/>
      <c r="K167" s="3"/>
      <c r="L167" s="52"/>
      <c r="M167" s="33"/>
      <c r="N167" s="33"/>
      <c r="O167" s="33"/>
      <c r="P167" s="33"/>
      <c r="Q167" s="33"/>
      <c r="R167" s="33"/>
      <c r="S167" s="33"/>
      <c r="T167" s="3"/>
      <c r="U167" s="3"/>
      <c r="V167" s="61"/>
    </row>
    <row r="168" spans="1:22" ht="12.75" hidden="1">
      <c r="A168" s="58"/>
      <c r="B168" s="3"/>
      <c r="C168" s="35"/>
      <c r="D168" s="3"/>
      <c r="E168" s="33"/>
      <c r="F168" s="33"/>
      <c r="G168" s="33"/>
      <c r="H168" s="33"/>
      <c r="I168" s="34"/>
      <c r="J168" s="34"/>
      <c r="K168" s="3"/>
      <c r="L168" s="52"/>
      <c r="M168" s="33"/>
      <c r="N168" s="33"/>
      <c r="O168" s="33"/>
      <c r="P168" s="33"/>
      <c r="Q168" s="33"/>
      <c r="R168" s="33"/>
      <c r="S168" s="33"/>
      <c r="T168" s="3"/>
      <c r="U168" s="3"/>
      <c r="V168" s="61"/>
    </row>
    <row r="169" spans="1:22" ht="12.75" hidden="1">
      <c r="A169" s="57"/>
      <c r="B169" s="3"/>
      <c r="C169" s="35"/>
      <c r="D169" s="3"/>
      <c r="E169" s="33"/>
      <c r="F169" s="33"/>
      <c r="G169" s="33"/>
      <c r="H169" s="33"/>
      <c r="I169" s="34"/>
      <c r="J169" s="34"/>
      <c r="K169" s="3"/>
      <c r="L169" s="52"/>
      <c r="M169" s="33"/>
      <c r="N169" s="33"/>
      <c r="O169" s="33"/>
      <c r="P169" s="33"/>
      <c r="Q169" s="33"/>
      <c r="R169" s="33"/>
      <c r="S169" s="33"/>
      <c r="T169" s="3"/>
      <c r="U169" s="3"/>
      <c r="V169" s="61"/>
    </row>
    <row r="170" spans="1:22" ht="12.75" hidden="1">
      <c r="A170" s="58"/>
      <c r="B170" s="3"/>
      <c r="C170" s="35"/>
      <c r="D170" s="3"/>
      <c r="E170" s="33"/>
      <c r="F170" s="33"/>
      <c r="G170" s="33"/>
      <c r="H170" s="33"/>
      <c r="I170" s="34"/>
      <c r="J170" s="34"/>
      <c r="K170" s="3"/>
      <c r="L170" s="52"/>
      <c r="M170" s="33"/>
      <c r="N170" s="33"/>
      <c r="O170" s="33"/>
      <c r="P170" s="33"/>
      <c r="Q170" s="33"/>
      <c r="R170" s="33"/>
      <c r="S170" s="33"/>
      <c r="T170" s="3"/>
      <c r="U170" s="3"/>
      <c r="V170" s="61"/>
    </row>
    <row r="171" spans="1:22" ht="12.75" hidden="1">
      <c r="A171" s="57"/>
      <c r="B171" s="3"/>
      <c r="C171" s="35"/>
      <c r="D171" s="3"/>
      <c r="E171" s="33"/>
      <c r="F171" s="33"/>
      <c r="G171" s="33"/>
      <c r="H171" s="33"/>
      <c r="I171" s="34"/>
      <c r="J171" s="34"/>
      <c r="K171" s="3"/>
      <c r="L171" s="52"/>
      <c r="M171" s="33"/>
      <c r="N171" s="33"/>
      <c r="O171" s="33"/>
      <c r="P171" s="33"/>
      <c r="Q171" s="33"/>
      <c r="R171" s="33"/>
      <c r="S171" s="33"/>
      <c r="T171" s="3"/>
      <c r="U171" s="3"/>
      <c r="V171" s="61"/>
    </row>
    <row r="172" spans="1:22" ht="12.75" hidden="1">
      <c r="A172" s="58"/>
      <c r="B172" s="3"/>
      <c r="C172" s="35"/>
      <c r="D172" s="3"/>
      <c r="E172" s="33"/>
      <c r="F172" s="33"/>
      <c r="G172" s="33"/>
      <c r="H172" s="33"/>
      <c r="I172" s="34"/>
      <c r="J172" s="34"/>
      <c r="K172" s="3"/>
      <c r="L172" s="52"/>
      <c r="M172" s="33"/>
      <c r="N172" s="33"/>
      <c r="O172" s="33"/>
      <c r="P172" s="33"/>
      <c r="Q172" s="33"/>
      <c r="R172" s="33"/>
      <c r="S172" s="33"/>
      <c r="T172" s="3"/>
      <c r="U172" s="3"/>
      <c r="V172" s="61"/>
    </row>
    <row r="173" spans="1:22" ht="12.75" hidden="1">
      <c r="A173" s="57"/>
      <c r="B173" s="3"/>
      <c r="C173" s="35"/>
      <c r="D173" s="3"/>
      <c r="E173" s="33"/>
      <c r="F173" s="33"/>
      <c r="G173" s="33"/>
      <c r="H173" s="33"/>
      <c r="I173" s="34"/>
      <c r="J173" s="34"/>
      <c r="K173" s="3"/>
      <c r="L173" s="40"/>
      <c r="M173" s="33"/>
      <c r="N173" s="33"/>
      <c r="O173" s="33"/>
      <c r="P173" s="33"/>
      <c r="Q173" s="33"/>
      <c r="R173" s="33"/>
      <c r="S173" s="33"/>
      <c r="T173" s="3"/>
      <c r="U173" s="3"/>
      <c r="V173" s="61"/>
    </row>
    <row r="174" spans="1:22" ht="12.75" hidden="1">
      <c r="A174" s="58"/>
      <c r="B174" s="3"/>
      <c r="C174" s="35"/>
      <c r="D174" s="3"/>
      <c r="E174" s="33"/>
      <c r="F174" s="33"/>
      <c r="G174" s="33"/>
      <c r="H174" s="33"/>
      <c r="I174" s="34"/>
      <c r="J174" s="34"/>
      <c r="K174" s="3"/>
      <c r="L174" s="40"/>
      <c r="M174" s="33"/>
      <c r="N174" s="33"/>
      <c r="O174" s="33"/>
      <c r="P174" s="33"/>
      <c r="Q174" s="33"/>
      <c r="R174" s="33"/>
      <c r="S174" s="33"/>
      <c r="T174" s="3"/>
      <c r="U174" s="3"/>
      <c r="V174" s="61"/>
    </row>
    <row r="175" spans="1:22" ht="12.75" hidden="1">
      <c r="A175" s="57"/>
      <c r="B175" s="3"/>
      <c r="C175" s="35"/>
      <c r="D175" s="3"/>
      <c r="E175" s="33"/>
      <c r="F175" s="33"/>
      <c r="G175" s="33"/>
      <c r="H175" s="33"/>
      <c r="I175" s="34"/>
      <c r="J175" s="34"/>
      <c r="K175" s="3"/>
      <c r="L175" s="52"/>
      <c r="M175" s="33"/>
      <c r="N175" s="33"/>
      <c r="O175" s="33"/>
      <c r="P175" s="33"/>
      <c r="Q175" s="33"/>
      <c r="R175" s="33"/>
      <c r="S175" s="33"/>
      <c r="T175" s="3"/>
      <c r="U175" s="3"/>
      <c r="V175" s="61"/>
    </row>
    <row r="176" spans="1:22" ht="12.75" hidden="1">
      <c r="A176" s="58"/>
      <c r="B176" s="3"/>
      <c r="C176" s="35"/>
      <c r="D176" s="3"/>
      <c r="E176" s="33"/>
      <c r="F176" s="33"/>
      <c r="G176" s="33"/>
      <c r="H176" s="33"/>
      <c r="I176" s="34"/>
      <c r="J176" s="34"/>
      <c r="K176" s="3"/>
      <c r="L176" s="52"/>
      <c r="M176" s="33"/>
      <c r="N176" s="33"/>
      <c r="O176" s="33"/>
      <c r="P176" s="33"/>
      <c r="Q176" s="33"/>
      <c r="R176" s="33"/>
      <c r="S176" s="33"/>
      <c r="T176" s="3"/>
      <c r="U176" s="3"/>
      <c r="V176" s="61"/>
    </row>
    <row r="177" spans="1:22" ht="12.75" hidden="1">
      <c r="A177" s="57"/>
      <c r="B177" s="3"/>
      <c r="C177" s="35"/>
      <c r="D177" s="3"/>
      <c r="E177" s="33"/>
      <c r="F177" s="33"/>
      <c r="G177" s="33"/>
      <c r="H177" s="33"/>
      <c r="I177" s="34"/>
      <c r="J177" s="34"/>
      <c r="K177" s="3"/>
      <c r="L177" s="52"/>
      <c r="M177" s="33"/>
      <c r="N177" s="33"/>
      <c r="O177" s="33"/>
      <c r="P177" s="33"/>
      <c r="Q177" s="33"/>
      <c r="R177" s="33"/>
      <c r="S177" s="33"/>
      <c r="T177" s="3"/>
      <c r="U177" s="3"/>
      <c r="V177" s="61"/>
    </row>
    <row r="178" spans="1:22" ht="12.75" hidden="1">
      <c r="A178" s="58"/>
      <c r="B178" s="3"/>
      <c r="C178" s="35"/>
      <c r="D178" s="3"/>
      <c r="E178" s="33"/>
      <c r="F178" s="33"/>
      <c r="G178" s="33"/>
      <c r="H178" s="33"/>
      <c r="I178" s="34"/>
      <c r="J178" s="34"/>
      <c r="K178" s="3"/>
      <c r="L178" s="52"/>
      <c r="M178" s="33"/>
      <c r="N178" s="33"/>
      <c r="O178" s="33"/>
      <c r="P178" s="33"/>
      <c r="Q178" s="33"/>
      <c r="R178" s="33"/>
      <c r="S178" s="33"/>
      <c r="T178" s="3"/>
      <c r="U178" s="3"/>
      <c r="V178" s="61"/>
    </row>
    <row r="179" spans="1:22" ht="12.75" hidden="1">
      <c r="A179" s="57"/>
      <c r="B179" s="3"/>
      <c r="C179" s="35"/>
      <c r="D179" s="3"/>
      <c r="E179" s="33"/>
      <c r="F179" s="33"/>
      <c r="G179" s="33"/>
      <c r="H179" s="33"/>
      <c r="I179" s="34"/>
      <c r="J179" s="34"/>
      <c r="K179" s="3"/>
      <c r="L179" s="52"/>
      <c r="M179" s="33"/>
      <c r="N179" s="33"/>
      <c r="O179" s="33"/>
      <c r="P179" s="33"/>
      <c r="Q179" s="33"/>
      <c r="R179" s="33"/>
      <c r="S179" s="33"/>
      <c r="T179" s="3"/>
      <c r="U179" s="3"/>
      <c r="V179" s="61"/>
    </row>
    <row r="180" spans="1:22" ht="12.75" hidden="1">
      <c r="A180" s="58"/>
      <c r="B180" s="3"/>
      <c r="C180" s="35"/>
      <c r="D180" s="3"/>
      <c r="E180" s="33"/>
      <c r="F180" s="33"/>
      <c r="G180" s="33"/>
      <c r="H180" s="33"/>
      <c r="I180" s="34"/>
      <c r="J180" s="34"/>
      <c r="K180" s="3"/>
      <c r="L180" s="52"/>
      <c r="M180" s="33"/>
      <c r="N180" s="33"/>
      <c r="O180" s="33"/>
      <c r="P180" s="33"/>
      <c r="Q180" s="33"/>
      <c r="R180" s="33"/>
      <c r="S180" s="33"/>
      <c r="T180" s="3"/>
      <c r="U180" s="3"/>
      <c r="V180" s="61"/>
    </row>
    <row r="181" spans="1:22" ht="12.75" hidden="1">
      <c r="A181" s="57"/>
      <c r="B181" s="3"/>
      <c r="C181" s="35"/>
      <c r="D181" s="3"/>
      <c r="E181" s="33"/>
      <c r="F181" s="33"/>
      <c r="G181" s="33"/>
      <c r="H181" s="33"/>
      <c r="I181" s="34"/>
      <c r="J181" s="34"/>
      <c r="K181" s="3"/>
      <c r="L181" s="52"/>
      <c r="M181" s="33"/>
      <c r="N181" s="33"/>
      <c r="O181" s="33"/>
      <c r="P181" s="33"/>
      <c r="Q181" s="33"/>
      <c r="R181" s="33"/>
      <c r="S181" s="33"/>
      <c r="T181" s="3"/>
      <c r="U181" s="3"/>
      <c r="V181" s="61"/>
    </row>
    <row r="182" spans="1:22" ht="12.75" hidden="1">
      <c r="A182" s="58"/>
      <c r="B182" s="3"/>
      <c r="C182" s="35"/>
      <c r="D182" s="3"/>
      <c r="E182" s="33"/>
      <c r="F182" s="33"/>
      <c r="G182" s="33"/>
      <c r="H182" s="33"/>
      <c r="I182" s="34"/>
      <c r="J182" s="34"/>
      <c r="K182" s="3"/>
      <c r="L182" s="52"/>
      <c r="M182" s="33"/>
      <c r="N182" s="33"/>
      <c r="O182" s="33"/>
      <c r="P182" s="33"/>
      <c r="Q182" s="33"/>
      <c r="R182" s="33"/>
      <c r="S182" s="33"/>
      <c r="T182" s="3"/>
      <c r="U182" s="3"/>
      <c r="V182" s="61"/>
    </row>
    <row r="183" spans="1:22" ht="12.75" hidden="1">
      <c r="A183" s="57"/>
      <c r="B183" s="3"/>
      <c r="C183" s="35"/>
      <c r="D183" s="3"/>
      <c r="E183" s="33"/>
      <c r="F183" s="33"/>
      <c r="G183" s="33"/>
      <c r="H183" s="33"/>
      <c r="I183" s="34"/>
      <c r="J183" s="34"/>
      <c r="K183" s="3"/>
      <c r="L183" s="52"/>
      <c r="M183" s="33"/>
      <c r="N183" s="33"/>
      <c r="O183" s="33"/>
      <c r="P183" s="33"/>
      <c r="Q183" s="33"/>
      <c r="R183" s="33"/>
      <c r="S183" s="33"/>
      <c r="T183" s="3"/>
      <c r="U183" s="3"/>
      <c r="V183" s="61"/>
    </row>
    <row r="184" spans="1:22" ht="12.75" hidden="1">
      <c r="A184" s="58"/>
      <c r="B184" s="3"/>
      <c r="C184" s="35"/>
      <c r="D184" s="3"/>
      <c r="E184" s="33"/>
      <c r="F184" s="33"/>
      <c r="G184" s="33"/>
      <c r="H184" s="33"/>
      <c r="I184" s="34"/>
      <c r="J184" s="34"/>
      <c r="K184" s="3"/>
      <c r="L184" s="52"/>
      <c r="M184" s="33"/>
      <c r="N184" s="33"/>
      <c r="O184" s="33"/>
      <c r="P184" s="33"/>
      <c r="Q184" s="33"/>
      <c r="R184" s="33"/>
      <c r="S184" s="33"/>
      <c r="T184" s="3"/>
      <c r="U184" s="3"/>
      <c r="V184" s="61"/>
    </row>
    <row r="185" spans="1:22" ht="12.75" hidden="1">
      <c r="A185" s="57"/>
      <c r="B185" s="3"/>
      <c r="C185" s="35"/>
      <c r="D185" s="3"/>
      <c r="E185" s="33"/>
      <c r="F185" s="33"/>
      <c r="G185" s="33"/>
      <c r="H185" s="33"/>
      <c r="I185" s="34"/>
      <c r="J185" s="34"/>
      <c r="K185" s="3"/>
      <c r="L185" s="52"/>
      <c r="M185" s="33"/>
      <c r="N185" s="33"/>
      <c r="O185" s="33"/>
      <c r="P185" s="33"/>
      <c r="Q185" s="33"/>
      <c r="R185" s="33"/>
      <c r="S185" s="33"/>
      <c r="T185" s="3"/>
      <c r="U185" s="3"/>
      <c r="V185" s="61"/>
    </row>
    <row r="186" spans="1:22" ht="12.75" hidden="1">
      <c r="A186" s="58"/>
      <c r="B186" s="3"/>
      <c r="C186" s="35"/>
      <c r="D186" s="3"/>
      <c r="E186" s="33"/>
      <c r="F186" s="33"/>
      <c r="G186" s="33"/>
      <c r="H186" s="33"/>
      <c r="I186" s="34"/>
      <c r="J186" s="34"/>
      <c r="K186" s="3"/>
      <c r="L186" s="52"/>
      <c r="M186" s="33"/>
      <c r="N186" s="33"/>
      <c r="O186" s="33"/>
      <c r="P186" s="33"/>
      <c r="Q186" s="33"/>
      <c r="R186" s="33"/>
      <c r="S186" s="33"/>
      <c r="T186" s="3"/>
      <c r="U186" s="3"/>
      <c r="V186" s="61"/>
    </row>
    <row r="187" spans="1:22" ht="12.75" hidden="1">
      <c r="A187" s="57"/>
      <c r="B187" s="3"/>
      <c r="C187" s="35"/>
      <c r="D187" s="3"/>
      <c r="E187" s="33"/>
      <c r="F187" s="33"/>
      <c r="G187" s="33"/>
      <c r="H187" s="33"/>
      <c r="I187" s="34"/>
      <c r="J187" s="34"/>
      <c r="K187" s="3"/>
      <c r="L187" s="40"/>
      <c r="M187" s="33"/>
      <c r="N187" s="33"/>
      <c r="O187" s="33"/>
      <c r="P187" s="33"/>
      <c r="Q187" s="33"/>
      <c r="R187" s="33"/>
      <c r="S187" s="33"/>
      <c r="T187" s="3"/>
      <c r="U187" s="3"/>
      <c r="V187" s="61"/>
    </row>
    <row r="188" spans="1:22" ht="12.75" hidden="1">
      <c r="A188" s="58"/>
      <c r="B188" s="3"/>
      <c r="C188" s="35"/>
      <c r="D188" s="3"/>
      <c r="E188" s="33"/>
      <c r="F188" s="33"/>
      <c r="G188" s="33"/>
      <c r="H188" s="33"/>
      <c r="I188" s="34"/>
      <c r="J188" s="34"/>
      <c r="K188" s="3"/>
      <c r="L188" s="52"/>
      <c r="M188" s="33"/>
      <c r="N188" s="33"/>
      <c r="O188" s="33"/>
      <c r="P188" s="33"/>
      <c r="Q188" s="33"/>
      <c r="R188" s="33"/>
      <c r="S188" s="33"/>
      <c r="T188" s="3"/>
      <c r="U188" s="3"/>
      <c r="V188" s="61"/>
    </row>
    <row r="189" spans="1:22" ht="12.75" hidden="1">
      <c r="A189" s="57"/>
      <c r="B189" s="3"/>
      <c r="C189" s="35"/>
      <c r="D189" s="3"/>
      <c r="E189" s="33"/>
      <c r="F189" s="33"/>
      <c r="G189" s="33"/>
      <c r="H189" s="33"/>
      <c r="I189" s="34"/>
      <c r="J189" s="34"/>
      <c r="K189" s="3"/>
      <c r="L189" s="52"/>
      <c r="M189" s="33"/>
      <c r="N189" s="33"/>
      <c r="O189" s="33"/>
      <c r="P189" s="33"/>
      <c r="Q189" s="33"/>
      <c r="R189" s="33"/>
      <c r="S189" s="33"/>
      <c r="T189" s="3"/>
      <c r="U189" s="3"/>
      <c r="V189" s="61"/>
    </row>
    <row r="190" spans="1:22" ht="12.75" hidden="1">
      <c r="A190" s="58"/>
      <c r="B190" s="3"/>
      <c r="C190" s="35"/>
      <c r="D190" s="3"/>
      <c r="E190" s="33"/>
      <c r="F190" s="33"/>
      <c r="G190" s="33"/>
      <c r="H190" s="33"/>
      <c r="I190" s="34"/>
      <c r="J190" s="34"/>
      <c r="K190" s="3"/>
      <c r="L190" s="52"/>
      <c r="M190" s="33"/>
      <c r="N190" s="33"/>
      <c r="O190" s="33"/>
      <c r="P190" s="33"/>
      <c r="Q190" s="33"/>
      <c r="R190" s="33"/>
      <c r="S190" s="33"/>
      <c r="T190" s="3"/>
      <c r="U190" s="3"/>
      <c r="V190" s="61"/>
    </row>
    <row r="191" spans="1:22" ht="12.75" hidden="1">
      <c r="A191" s="57"/>
      <c r="B191" s="3"/>
      <c r="C191" s="35"/>
      <c r="D191" s="3"/>
      <c r="E191" s="33"/>
      <c r="F191" s="33"/>
      <c r="G191" s="33"/>
      <c r="H191" s="33"/>
      <c r="I191" s="34"/>
      <c r="J191" s="34"/>
      <c r="K191" s="3"/>
      <c r="L191" s="52"/>
      <c r="M191" s="33"/>
      <c r="N191" s="33"/>
      <c r="O191" s="33"/>
      <c r="P191" s="33"/>
      <c r="Q191" s="33"/>
      <c r="R191" s="33"/>
      <c r="S191" s="33"/>
      <c r="T191" s="3"/>
      <c r="U191" s="3"/>
      <c r="V191" s="61"/>
    </row>
    <row r="192" spans="1:22" ht="12.75" hidden="1">
      <c r="A192" s="58"/>
      <c r="B192" s="3"/>
      <c r="C192" s="35"/>
      <c r="D192" s="3"/>
      <c r="E192" s="33"/>
      <c r="F192" s="33"/>
      <c r="G192" s="33"/>
      <c r="H192" s="33"/>
      <c r="I192" s="34"/>
      <c r="J192" s="34"/>
      <c r="K192" s="3"/>
      <c r="L192" s="52"/>
      <c r="M192" s="33"/>
      <c r="N192" s="33"/>
      <c r="O192" s="33"/>
      <c r="P192" s="33"/>
      <c r="Q192" s="33"/>
      <c r="R192" s="33"/>
      <c r="S192" s="33"/>
      <c r="T192" s="3"/>
      <c r="U192" s="3"/>
      <c r="V192" s="61"/>
    </row>
    <row r="193" spans="1:22" ht="12.75" hidden="1">
      <c r="A193" s="57"/>
      <c r="B193" s="3"/>
      <c r="C193" s="35"/>
      <c r="D193" s="3"/>
      <c r="E193" s="33"/>
      <c r="F193" s="33"/>
      <c r="G193" s="33"/>
      <c r="H193" s="33"/>
      <c r="I193" s="34"/>
      <c r="J193" s="34"/>
      <c r="K193" s="3"/>
      <c r="L193" s="52"/>
      <c r="M193" s="33"/>
      <c r="N193" s="33"/>
      <c r="O193" s="33"/>
      <c r="P193" s="33"/>
      <c r="Q193" s="33"/>
      <c r="R193" s="33"/>
      <c r="S193" s="33"/>
      <c r="T193" s="3"/>
      <c r="U193" s="3"/>
      <c r="V193" s="61"/>
    </row>
    <row r="194" spans="1:22" ht="12.75" hidden="1">
      <c r="A194" s="58"/>
      <c r="B194" s="3"/>
      <c r="C194" s="35"/>
      <c r="D194" s="3"/>
      <c r="E194" s="33"/>
      <c r="F194" s="33"/>
      <c r="G194" s="33"/>
      <c r="H194" s="33"/>
      <c r="I194" s="34"/>
      <c r="J194" s="34"/>
      <c r="K194" s="3"/>
      <c r="L194" s="52"/>
      <c r="M194" s="33"/>
      <c r="N194" s="33"/>
      <c r="O194" s="33"/>
      <c r="P194" s="33"/>
      <c r="Q194" s="33"/>
      <c r="R194" s="33"/>
      <c r="S194" s="33"/>
      <c r="T194" s="3"/>
      <c r="U194" s="3"/>
      <c r="V194" s="61"/>
    </row>
    <row r="195" spans="1:22" ht="12.75" hidden="1">
      <c r="A195" s="57"/>
      <c r="B195" s="3"/>
      <c r="C195" s="35"/>
      <c r="D195" s="3"/>
      <c r="E195" s="33"/>
      <c r="F195" s="33"/>
      <c r="G195" s="33"/>
      <c r="H195" s="33"/>
      <c r="I195" s="34"/>
      <c r="J195" s="34"/>
      <c r="K195" s="3"/>
      <c r="L195" s="40"/>
      <c r="M195" s="33"/>
      <c r="N195" s="33"/>
      <c r="O195" s="33"/>
      <c r="P195" s="33"/>
      <c r="Q195" s="33"/>
      <c r="R195" s="33"/>
      <c r="S195" s="33"/>
      <c r="T195" s="3"/>
      <c r="U195" s="3"/>
      <c r="V195" s="61"/>
    </row>
    <row r="196" spans="1:22" ht="12.75" hidden="1">
      <c r="A196" s="58"/>
      <c r="B196" s="3"/>
      <c r="C196" s="35"/>
      <c r="D196" s="3"/>
      <c r="E196" s="33"/>
      <c r="F196" s="33"/>
      <c r="G196" s="33"/>
      <c r="H196" s="33"/>
      <c r="I196" s="34"/>
      <c r="J196" s="34"/>
      <c r="K196" s="3"/>
      <c r="L196" s="40"/>
      <c r="M196" s="33"/>
      <c r="N196" s="33"/>
      <c r="O196" s="33"/>
      <c r="P196" s="33"/>
      <c r="Q196" s="33"/>
      <c r="R196" s="33"/>
      <c r="S196" s="33"/>
      <c r="T196" s="3"/>
      <c r="U196" s="3"/>
      <c r="V196" s="61"/>
    </row>
    <row r="197" spans="1:22" ht="12.75" hidden="1">
      <c r="A197" s="57"/>
      <c r="B197" s="3"/>
      <c r="C197" s="35"/>
      <c r="D197" s="3"/>
      <c r="E197" s="33"/>
      <c r="F197" s="33"/>
      <c r="G197" s="33"/>
      <c r="H197" s="33"/>
      <c r="I197" s="34"/>
      <c r="J197" s="34"/>
      <c r="K197" s="3"/>
      <c r="L197" s="40"/>
      <c r="M197" s="33"/>
      <c r="N197" s="33"/>
      <c r="O197" s="33"/>
      <c r="P197" s="33"/>
      <c r="Q197" s="33"/>
      <c r="R197" s="33"/>
      <c r="S197" s="33"/>
      <c r="T197" s="3"/>
      <c r="U197" s="3"/>
      <c r="V197" s="61"/>
    </row>
    <row r="198" spans="1:22" ht="12.75" hidden="1">
      <c r="A198" s="58"/>
      <c r="B198" s="3"/>
      <c r="C198" s="35"/>
      <c r="D198" s="3"/>
      <c r="E198" s="33"/>
      <c r="F198" s="33"/>
      <c r="G198" s="33"/>
      <c r="H198" s="33"/>
      <c r="I198" s="34"/>
      <c r="J198" s="34"/>
      <c r="K198" s="3"/>
      <c r="L198" s="40"/>
      <c r="M198" s="33"/>
      <c r="N198" s="33"/>
      <c r="O198" s="33"/>
      <c r="P198" s="33"/>
      <c r="Q198" s="33"/>
      <c r="R198" s="33"/>
      <c r="S198" s="33"/>
      <c r="T198" s="3"/>
      <c r="U198" s="3"/>
      <c r="V198" s="61"/>
    </row>
    <row r="199" spans="1:22" ht="12.75" hidden="1">
      <c r="A199" s="57"/>
      <c r="B199" s="3"/>
      <c r="C199" s="35"/>
      <c r="D199" s="3"/>
      <c r="E199" s="33"/>
      <c r="F199" s="33"/>
      <c r="G199" s="33"/>
      <c r="H199" s="33"/>
      <c r="I199" s="34"/>
      <c r="J199" s="34"/>
      <c r="K199" s="3"/>
      <c r="L199" s="52"/>
      <c r="M199" s="33"/>
      <c r="N199" s="33"/>
      <c r="O199" s="33"/>
      <c r="P199" s="33"/>
      <c r="Q199" s="33"/>
      <c r="R199" s="33"/>
      <c r="S199" s="33"/>
      <c r="T199" s="3"/>
      <c r="U199" s="3"/>
      <c r="V199" s="61"/>
    </row>
    <row r="200" spans="1:22" ht="12.75" hidden="1">
      <c r="A200" s="58"/>
      <c r="B200" s="3"/>
      <c r="C200" s="35"/>
      <c r="D200" s="3"/>
      <c r="E200" s="33"/>
      <c r="F200" s="33"/>
      <c r="G200" s="33"/>
      <c r="H200" s="33"/>
      <c r="I200" s="34"/>
      <c r="J200" s="34"/>
      <c r="K200" s="3"/>
      <c r="L200" s="52"/>
      <c r="M200" s="33"/>
      <c r="N200" s="33"/>
      <c r="O200" s="33"/>
      <c r="P200" s="33"/>
      <c r="Q200" s="33"/>
      <c r="R200" s="33"/>
      <c r="S200" s="33"/>
      <c r="T200" s="3"/>
      <c r="U200" s="3"/>
      <c r="V200" s="61"/>
    </row>
    <row r="201" spans="1:22" ht="12.75" hidden="1">
      <c r="A201" s="57"/>
      <c r="B201" s="3"/>
      <c r="C201" s="35"/>
      <c r="D201" s="3"/>
      <c r="E201" s="33"/>
      <c r="F201" s="33"/>
      <c r="G201" s="33"/>
      <c r="H201" s="33"/>
      <c r="I201" s="34"/>
      <c r="J201" s="34"/>
      <c r="K201" s="3"/>
      <c r="L201" s="52"/>
      <c r="M201" s="33"/>
      <c r="N201" s="33"/>
      <c r="O201" s="33"/>
      <c r="P201" s="33"/>
      <c r="Q201" s="33"/>
      <c r="R201" s="33"/>
      <c r="S201" s="33"/>
      <c r="T201" s="3"/>
      <c r="U201" s="3"/>
      <c r="V201" s="61"/>
    </row>
    <row r="202" spans="1:22" ht="12.75" hidden="1">
      <c r="A202" s="58"/>
      <c r="B202" s="3"/>
      <c r="C202" s="35"/>
      <c r="D202" s="3"/>
      <c r="E202" s="33"/>
      <c r="F202" s="33"/>
      <c r="G202" s="33"/>
      <c r="H202" s="33"/>
      <c r="I202" s="34"/>
      <c r="J202" s="34"/>
      <c r="K202" s="3"/>
      <c r="L202" s="40"/>
      <c r="M202" s="33"/>
      <c r="N202" s="33"/>
      <c r="O202" s="33"/>
      <c r="P202" s="33"/>
      <c r="Q202" s="33"/>
      <c r="R202" s="33"/>
      <c r="S202" s="33"/>
      <c r="T202" s="3"/>
      <c r="U202" s="3"/>
      <c r="V202" s="61"/>
    </row>
    <row r="203" spans="1:22" ht="12.75" hidden="1">
      <c r="A203" s="57"/>
      <c r="B203" s="3"/>
      <c r="C203" s="35"/>
      <c r="D203" s="3"/>
      <c r="E203" s="33"/>
      <c r="F203" s="33"/>
      <c r="G203" s="33"/>
      <c r="H203" s="33"/>
      <c r="I203" s="34"/>
      <c r="J203" s="34"/>
      <c r="K203" s="3"/>
      <c r="L203" s="52"/>
      <c r="M203" s="33"/>
      <c r="N203" s="33"/>
      <c r="O203" s="33"/>
      <c r="P203" s="33"/>
      <c r="Q203" s="33"/>
      <c r="R203" s="33"/>
      <c r="S203" s="33"/>
      <c r="T203" s="3"/>
      <c r="U203" s="3"/>
      <c r="V203" s="61"/>
    </row>
    <row r="204" spans="1:22" ht="12.75" hidden="1">
      <c r="A204" s="58"/>
      <c r="B204" s="3"/>
      <c r="C204" s="35"/>
      <c r="D204" s="3"/>
      <c r="E204" s="33"/>
      <c r="F204" s="33"/>
      <c r="G204" s="33"/>
      <c r="H204" s="33"/>
      <c r="I204" s="34"/>
      <c r="J204" s="34"/>
      <c r="K204" s="3"/>
      <c r="L204" s="52"/>
      <c r="M204" s="33"/>
      <c r="N204" s="33"/>
      <c r="O204" s="33"/>
      <c r="P204" s="33"/>
      <c r="Q204" s="33"/>
      <c r="R204" s="33"/>
      <c r="S204" s="33"/>
      <c r="T204" s="3"/>
      <c r="U204" s="3"/>
      <c r="V204" s="61"/>
    </row>
    <row r="205" spans="1:22" ht="12.75" hidden="1">
      <c r="A205" s="57"/>
      <c r="B205" s="3"/>
      <c r="C205" s="35"/>
      <c r="D205" s="3"/>
      <c r="E205" s="33"/>
      <c r="F205" s="33"/>
      <c r="G205" s="33"/>
      <c r="H205" s="33"/>
      <c r="I205" s="34"/>
      <c r="J205" s="34"/>
      <c r="K205" s="3"/>
      <c r="L205" s="52"/>
      <c r="M205" s="33"/>
      <c r="N205" s="33"/>
      <c r="O205" s="33"/>
      <c r="P205" s="33"/>
      <c r="Q205" s="33"/>
      <c r="R205" s="33"/>
      <c r="S205" s="33"/>
      <c r="T205" s="3"/>
      <c r="U205" s="3"/>
      <c r="V205" s="61"/>
    </row>
    <row r="206" spans="1:22" ht="12.75" hidden="1">
      <c r="A206" s="58"/>
      <c r="B206" s="3"/>
      <c r="C206" s="35"/>
      <c r="D206" s="3"/>
      <c r="E206" s="33"/>
      <c r="F206" s="33"/>
      <c r="G206" s="33"/>
      <c r="H206" s="33"/>
      <c r="I206" s="34"/>
      <c r="J206" s="34"/>
      <c r="K206" s="3"/>
      <c r="L206" s="52"/>
      <c r="M206" s="33"/>
      <c r="N206" s="33"/>
      <c r="O206" s="33"/>
      <c r="P206" s="33"/>
      <c r="Q206" s="33"/>
      <c r="R206" s="33"/>
      <c r="S206" s="33"/>
      <c r="T206" s="3"/>
      <c r="U206" s="3"/>
      <c r="V206" s="61"/>
    </row>
    <row r="207" spans="1:22" ht="12.75" hidden="1">
      <c r="A207" s="57"/>
      <c r="B207" s="3"/>
      <c r="C207" s="35"/>
      <c r="D207" s="3"/>
      <c r="E207" s="33"/>
      <c r="F207" s="33"/>
      <c r="G207" s="33"/>
      <c r="H207" s="33"/>
      <c r="I207" s="34"/>
      <c r="J207" s="34"/>
      <c r="K207" s="3"/>
      <c r="L207" s="52"/>
      <c r="M207" s="33"/>
      <c r="N207" s="33"/>
      <c r="O207" s="33"/>
      <c r="P207" s="33"/>
      <c r="Q207" s="33"/>
      <c r="R207" s="33"/>
      <c r="S207" s="33"/>
      <c r="T207" s="3"/>
      <c r="U207" s="3"/>
      <c r="V207" s="61"/>
    </row>
    <row r="208" spans="1:22" ht="12.75" hidden="1">
      <c r="A208" s="58"/>
      <c r="B208" s="3"/>
      <c r="C208" s="35"/>
      <c r="D208" s="3"/>
      <c r="E208" s="33"/>
      <c r="F208" s="33"/>
      <c r="G208" s="33"/>
      <c r="H208" s="33"/>
      <c r="I208" s="34"/>
      <c r="J208" s="34"/>
      <c r="K208" s="3"/>
      <c r="L208" s="40"/>
      <c r="M208" s="33"/>
      <c r="N208" s="33"/>
      <c r="O208" s="33"/>
      <c r="P208" s="33"/>
      <c r="Q208" s="33"/>
      <c r="R208" s="33"/>
      <c r="S208" s="33"/>
      <c r="T208" s="3"/>
      <c r="U208" s="3"/>
      <c r="V208" s="61"/>
    </row>
    <row r="209" spans="1:22" ht="12.75" hidden="1">
      <c r="A209" s="57"/>
      <c r="B209" s="3"/>
      <c r="C209" s="35"/>
      <c r="D209" s="3"/>
      <c r="E209" s="33"/>
      <c r="F209" s="33"/>
      <c r="G209" s="33"/>
      <c r="H209" s="33"/>
      <c r="I209" s="34"/>
      <c r="J209" s="34"/>
      <c r="K209" s="3"/>
      <c r="L209" s="40"/>
      <c r="M209" s="33"/>
      <c r="N209" s="33"/>
      <c r="O209" s="33"/>
      <c r="P209" s="33"/>
      <c r="Q209" s="33"/>
      <c r="R209" s="33"/>
      <c r="S209" s="33"/>
      <c r="T209" s="3"/>
      <c r="U209" s="3"/>
      <c r="V209" s="61"/>
    </row>
    <row r="210" spans="1:22" ht="12.75" hidden="1">
      <c r="A210" s="58"/>
      <c r="B210" s="3"/>
      <c r="C210" s="35"/>
      <c r="D210" s="3"/>
      <c r="E210" s="33"/>
      <c r="F210" s="33"/>
      <c r="G210" s="33"/>
      <c r="H210" s="33"/>
      <c r="I210" s="34"/>
      <c r="J210" s="34"/>
      <c r="K210" s="3"/>
      <c r="L210" s="40"/>
      <c r="M210" s="33"/>
      <c r="N210" s="33"/>
      <c r="O210" s="33"/>
      <c r="P210" s="33"/>
      <c r="Q210" s="33"/>
      <c r="R210" s="33"/>
      <c r="S210" s="33"/>
      <c r="T210" s="3"/>
      <c r="U210" s="3"/>
      <c r="V210" s="61"/>
    </row>
    <row r="211" spans="1:22" ht="12.75" hidden="1">
      <c r="A211" s="57"/>
      <c r="B211" s="3"/>
      <c r="C211" s="35"/>
      <c r="D211" s="3"/>
      <c r="E211" s="33"/>
      <c r="F211" s="33"/>
      <c r="G211" s="33"/>
      <c r="H211" s="33"/>
      <c r="I211" s="34"/>
      <c r="J211" s="34"/>
      <c r="K211" s="3"/>
      <c r="L211" s="52"/>
      <c r="M211" s="33"/>
      <c r="N211" s="33"/>
      <c r="O211" s="33"/>
      <c r="P211" s="33"/>
      <c r="Q211" s="33"/>
      <c r="R211" s="33"/>
      <c r="S211" s="33"/>
      <c r="T211" s="3"/>
      <c r="U211" s="3"/>
      <c r="V211" s="61"/>
    </row>
    <row r="212" spans="1:22" ht="12.75" hidden="1">
      <c r="A212" s="58"/>
      <c r="B212" s="3"/>
      <c r="C212" s="35"/>
      <c r="D212" s="3"/>
      <c r="E212" s="33"/>
      <c r="F212" s="33"/>
      <c r="G212" s="33"/>
      <c r="H212" s="33"/>
      <c r="I212" s="34"/>
      <c r="J212" s="34"/>
      <c r="K212" s="3"/>
      <c r="L212" s="52"/>
      <c r="M212" s="33"/>
      <c r="N212" s="33"/>
      <c r="O212" s="33"/>
      <c r="P212" s="33"/>
      <c r="Q212" s="33"/>
      <c r="R212" s="33"/>
      <c r="S212" s="33"/>
      <c r="T212" s="3"/>
      <c r="U212" s="3"/>
      <c r="V212" s="61"/>
    </row>
    <row r="213" spans="1:22" ht="12.75" hidden="1">
      <c r="A213" s="57"/>
      <c r="B213" s="3"/>
      <c r="C213" s="35"/>
      <c r="D213" s="3"/>
      <c r="E213" s="33"/>
      <c r="F213" s="33"/>
      <c r="G213" s="33"/>
      <c r="H213" s="33"/>
      <c r="I213" s="34"/>
      <c r="J213" s="34"/>
      <c r="K213" s="3"/>
      <c r="L213" s="52"/>
      <c r="M213" s="33"/>
      <c r="N213" s="33"/>
      <c r="O213" s="33"/>
      <c r="P213" s="33"/>
      <c r="Q213" s="33"/>
      <c r="R213" s="33"/>
      <c r="S213" s="33"/>
      <c r="T213" s="3"/>
      <c r="U213" s="3"/>
      <c r="V213" s="61"/>
    </row>
    <row r="214" spans="1:22" ht="12.75" hidden="1">
      <c r="A214" s="58"/>
      <c r="B214" s="3"/>
      <c r="C214" s="35"/>
      <c r="D214" s="3"/>
      <c r="E214" s="33"/>
      <c r="F214" s="33"/>
      <c r="G214" s="33"/>
      <c r="H214" s="33"/>
      <c r="I214" s="34"/>
      <c r="J214" s="34"/>
      <c r="K214" s="3"/>
      <c r="L214" s="52"/>
      <c r="M214" s="33"/>
      <c r="N214" s="33"/>
      <c r="O214" s="33"/>
      <c r="P214" s="33"/>
      <c r="Q214" s="33"/>
      <c r="R214" s="33"/>
      <c r="S214" s="33"/>
      <c r="T214" s="3"/>
      <c r="U214" s="3"/>
      <c r="V214" s="61"/>
    </row>
    <row r="215" spans="1:22" ht="12.75" hidden="1">
      <c r="A215" s="57"/>
      <c r="B215" s="3"/>
      <c r="C215" s="35"/>
      <c r="D215" s="3"/>
      <c r="E215" s="33"/>
      <c r="F215" s="33"/>
      <c r="G215" s="33"/>
      <c r="H215" s="33"/>
      <c r="I215" s="34"/>
      <c r="J215" s="34"/>
      <c r="K215" s="3"/>
      <c r="L215" s="52"/>
      <c r="M215" s="33"/>
      <c r="N215" s="33"/>
      <c r="O215" s="33"/>
      <c r="P215" s="33"/>
      <c r="Q215" s="33"/>
      <c r="R215" s="33"/>
      <c r="S215" s="33"/>
      <c r="T215" s="3"/>
      <c r="U215" s="3"/>
      <c r="V215" s="61"/>
    </row>
    <row r="216" spans="1:22" ht="12.75" hidden="1">
      <c r="A216" s="58"/>
      <c r="B216" s="3"/>
      <c r="C216" s="35"/>
      <c r="D216" s="3"/>
      <c r="E216" s="33"/>
      <c r="F216" s="33"/>
      <c r="G216" s="33"/>
      <c r="H216" s="33"/>
      <c r="I216" s="34"/>
      <c r="J216" s="34"/>
      <c r="K216" s="3"/>
      <c r="L216" s="52"/>
      <c r="M216" s="33"/>
      <c r="N216" s="33"/>
      <c r="O216" s="33"/>
      <c r="P216" s="33"/>
      <c r="Q216" s="33"/>
      <c r="R216" s="33"/>
      <c r="S216" s="33"/>
      <c r="T216" s="3"/>
      <c r="U216" s="3"/>
      <c r="V216" s="61"/>
    </row>
    <row r="217" spans="1:22" ht="12.75" hidden="1">
      <c r="A217" s="57"/>
      <c r="B217" s="3"/>
      <c r="C217" s="35"/>
      <c r="D217" s="3"/>
      <c r="E217" s="33"/>
      <c r="F217" s="33"/>
      <c r="G217" s="33"/>
      <c r="H217" s="33"/>
      <c r="I217" s="34"/>
      <c r="J217" s="34"/>
      <c r="K217" s="3"/>
      <c r="L217" s="52"/>
      <c r="M217" s="33"/>
      <c r="N217" s="33"/>
      <c r="O217" s="33"/>
      <c r="P217" s="33"/>
      <c r="Q217" s="33"/>
      <c r="R217" s="33"/>
      <c r="S217" s="33"/>
      <c r="T217" s="3"/>
      <c r="U217" s="3"/>
      <c r="V217" s="61"/>
    </row>
    <row r="218" spans="1:22" ht="12.75" hidden="1">
      <c r="A218" s="58"/>
      <c r="B218" s="3"/>
      <c r="C218" s="35"/>
      <c r="D218" s="3"/>
      <c r="E218" s="33"/>
      <c r="F218" s="33"/>
      <c r="G218" s="33"/>
      <c r="H218" s="33"/>
      <c r="I218" s="34"/>
      <c r="J218" s="34"/>
      <c r="K218" s="3"/>
      <c r="L218" s="52"/>
      <c r="M218" s="33"/>
      <c r="N218" s="33"/>
      <c r="O218" s="33"/>
      <c r="P218" s="33"/>
      <c r="Q218" s="33"/>
      <c r="R218" s="33"/>
      <c r="S218" s="33"/>
      <c r="T218" s="3"/>
      <c r="U218" s="3"/>
      <c r="V218" s="61"/>
    </row>
    <row r="219" spans="1:22" ht="12.75" hidden="1">
      <c r="A219" s="57"/>
      <c r="B219" s="3"/>
      <c r="C219" s="35"/>
      <c r="D219" s="3"/>
      <c r="E219" s="33"/>
      <c r="F219" s="33"/>
      <c r="G219" s="33"/>
      <c r="H219" s="33"/>
      <c r="I219" s="34"/>
      <c r="J219" s="34"/>
      <c r="K219" s="3"/>
      <c r="L219" s="52"/>
      <c r="M219" s="33"/>
      <c r="N219" s="33"/>
      <c r="O219" s="33"/>
      <c r="P219" s="33"/>
      <c r="Q219" s="33"/>
      <c r="R219" s="33"/>
      <c r="S219" s="33"/>
      <c r="T219" s="3"/>
      <c r="U219" s="3"/>
      <c r="V219" s="61"/>
    </row>
    <row r="220" spans="1:22" ht="12.75" hidden="1">
      <c r="A220" s="58"/>
      <c r="B220" s="3"/>
      <c r="C220" s="35"/>
      <c r="D220" s="3"/>
      <c r="E220" s="33"/>
      <c r="F220" s="33"/>
      <c r="G220" s="33"/>
      <c r="H220" s="33"/>
      <c r="I220" s="34"/>
      <c r="J220" s="34"/>
      <c r="K220" s="3"/>
      <c r="L220" s="52"/>
      <c r="M220" s="33"/>
      <c r="N220" s="33"/>
      <c r="O220" s="33"/>
      <c r="P220" s="33"/>
      <c r="Q220" s="33"/>
      <c r="R220" s="33"/>
      <c r="S220" s="33"/>
      <c r="T220" s="3"/>
      <c r="U220" s="3"/>
      <c r="V220" s="61"/>
    </row>
    <row r="221" spans="1:22" ht="12.75" hidden="1">
      <c r="A221" s="57"/>
      <c r="B221" s="3"/>
      <c r="C221" s="35"/>
      <c r="D221" s="3"/>
      <c r="E221" s="33"/>
      <c r="F221" s="33"/>
      <c r="G221" s="33"/>
      <c r="H221" s="33"/>
      <c r="I221" s="34"/>
      <c r="J221" s="34"/>
      <c r="K221" s="3"/>
      <c r="L221" s="52"/>
      <c r="M221" s="33"/>
      <c r="N221" s="33"/>
      <c r="O221" s="33"/>
      <c r="P221" s="33"/>
      <c r="Q221" s="33"/>
      <c r="R221" s="33"/>
      <c r="S221" s="33"/>
      <c r="T221" s="3"/>
      <c r="U221" s="3"/>
      <c r="V221" s="61"/>
    </row>
    <row r="222" spans="1:22" ht="12.75" hidden="1">
      <c r="A222" s="58"/>
      <c r="B222" s="3"/>
      <c r="C222" s="35"/>
      <c r="D222" s="3"/>
      <c r="E222" s="33"/>
      <c r="F222" s="33"/>
      <c r="G222" s="33"/>
      <c r="H222" s="33"/>
      <c r="I222" s="34"/>
      <c r="J222" s="34"/>
      <c r="K222" s="3"/>
      <c r="L222" s="52"/>
      <c r="M222" s="33"/>
      <c r="N222" s="33"/>
      <c r="O222" s="33"/>
      <c r="P222" s="33"/>
      <c r="Q222" s="33"/>
      <c r="R222" s="33"/>
      <c r="S222" s="33"/>
      <c r="T222" s="3"/>
      <c r="U222" s="3"/>
      <c r="V222" s="61"/>
    </row>
    <row r="223" spans="1:22" ht="12.75" hidden="1">
      <c r="A223" s="57"/>
      <c r="B223" s="3"/>
      <c r="C223" s="35"/>
      <c r="D223" s="3"/>
      <c r="E223" s="33"/>
      <c r="F223" s="33"/>
      <c r="G223" s="33"/>
      <c r="H223" s="33"/>
      <c r="I223" s="34"/>
      <c r="J223" s="34"/>
      <c r="K223" s="3"/>
      <c r="L223" s="52"/>
      <c r="M223" s="33"/>
      <c r="N223" s="33"/>
      <c r="O223" s="33"/>
      <c r="P223" s="33"/>
      <c r="Q223" s="33"/>
      <c r="R223" s="33"/>
      <c r="S223" s="33"/>
      <c r="T223" s="3"/>
      <c r="U223" s="3"/>
      <c r="V223" s="61"/>
    </row>
    <row r="224" spans="1:22" ht="12.75" hidden="1">
      <c r="A224" s="58"/>
      <c r="B224" s="3"/>
      <c r="C224" s="35"/>
      <c r="D224" s="3"/>
      <c r="E224" s="33"/>
      <c r="F224" s="33"/>
      <c r="G224" s="33"/>
      <c r="H224" s="33"/>
      <c r="I224" s="34"/>
      <c r="J224" s="34"/>
      <c r="K224" s="3"/>
      <c r="L224" s="52"/>
      <c r="M224" s="33"/>
      <c r="N224" s="33"/>
      <c r="O224" s="33"/>
      <c r="P224" s="33"/>
      <c r="Q224" s="33"/>
      <c r="R224" s="33"/>
      <c r="S224" s="33"/>
      <c r="T224" s="3"/>
      <c r="U224" s="3"/>
      <c r="V224" s="61"/>
    </row>
    <row r="225" spans="1:22" ht="12.75" hidden="1">
      <c r="A225" s="57"/>
      <c r="B225" s="3"/>
      <c r="C225" s="35"/>
      <c r="D225" s="3"/>
      <c r="E225" s="33"/>
      <c r="F225" s="33"/>
      <c r="G225" s="33"/>
      <c r="H225" s="33"/>
      <c r="I225" s="34"/>
      <c r="J225" s="34"/>
      <c r="K225" s="3"/>
      <c r="L225" s="52"/>
      <c r="M225" s="33"/>
      <c r="N225" s="33"/>
      <c r="O225" s="33"/>
      <c r="P225" s="33"/>
      <c r="Q225" s="33"/>
      <c r="R225" s="33"/>
      <c r="S225" s="33"/>
      <c r="T225" s="3"/>
      <c r="U225" s="3"/>
      <c r="V225" s="61"/>
    </row>
    <row r="226" spans="1:22" ht="12.75" hidden="1">
      <c r="A226" s="58"/>
      <c r="B226" s="3"/>
      <c r="C226" s="35"/>
      <c r="D226" s="3"/>
      <c r="E226" s="33"/>
      <c r="F226" s="33"/>
      <c r="G226" s="33"/>
      <c r="H226" s="33"/>
      <c r="I226" s="34"/>
      <c r="J226" s="34"/>
      <c r="K226" s="3"/>
      <c r="L226" s="52"/>
      <c r="M226" s="33"/>
      <c r="N226" s="33"/>
      <c r="O226" s="33"/>
      <c r="P226" s="33"/>
      <c r="Q226" s="33"/>
      <c r="R226" s="33"/>
      <c r="S226" s="33"/>
      <c r="T226" s="3"/>
      <c r="U226" s="3"/>
      <c r="V226" s="61"/>
    </row>
    <row r="227" spans="1:22" ht="12.75" hidden="1">
      <c r="A227" s="57"/>
      <c r="B227" s="3"/>
      <c r="C227" s="35"/>
      <c r="D227" s="3"/>
      <c r="E227" s="33"/>
      <c r="F227" s="33"/>
      <c r="G227" s="33"/>
      <c r="H227" s="33"/>
      <c r="I227" s="34"/>
      <c r="J227" s="34"/>
      <c r="K227" s="3"/>
      <c r="L227" s="52"/>
      <c r="M227" s="33"/>
      <c r="N227" s="33"/>
      <c r="O227" s="33"/>
      <c r="P227" s="33"/>
      <c r="Q227" s="33"/>
      <c r="R227" s="33"/>
      <c r="S227" s="33"/>
      <c r="T227" s="3"/>
      <c r="U227" s="3"/>
      <c r="V227" s="61"/>
    </row>
    <row r="228" spans="1:22" ht="12.75" hidden="1">
      <c r="A228" s="58"/>
      <c r="B228" s="3"/>
      <c r="C228" s="35"/>
      <c r="D228" s="3"/>
      <c r="E228" s="33"/>
      <c r="F228" s="33"/>
      <c r="G228" s="33"/>
      <c r="H228" s="33"/>
      <c r="I228" s="34"/>
      <c r="J228" s="34"/>
      <c r="K228" s="3"/>
      <c r="L228" s="52"/>
      <c r="M228" s="33"/>
      <c r="N228" s="33"/>
      <c r="O228" s="33"/>
      <c r="P228" s="33"/>
      <c r="Q228" s="33"/>
      <c r="R228" s="33"/>
      <c r="S228" s="33"/>
      <c r="T228" s="3"/>
      <c r="U228" s="3"/>
      <c r="V228" s="61"/>
    </row>
    <row r="229" spans="1:22" ht="12.75" hidden="1">
      <c r="A229" s="57"/>
      <c r="B229" s="3"/>
      <c r="C229" s="35"/>
      <c r="D229" s="3"/>
      <c r="E229" s="33"/>
      <c r="F229" s="33"/>
      <c r="G229" s="33"/>
      <c r="H229" s="33"/>
      <c r="I229" s="34"/>
      <c r="J229" s="34"/>
      <c r="K229" s="3"/>
      <c r="L229" s="40"/>
      <c r="M229" s="33"/>
      <c r="N229" s="33"/>
      <c r="O229" s="33"/>
      <c r="P229" s="33"/>
      <c r="Q229" s="33"/>
      <c r="R229" s="33"/>
      <c r="S229" s="33"/>
      <c r="T229" s="3"/>
      <c r="U229" s="3"/>
      <c r="V229" s="61"/>
    </row>
    <row r="230" spans="1:22" ht="12.75" hidden="1">
      <c r="A230" s="58"/>
      <c r="B230" s="3"/>
      <c r="C230" s="35"/>
      <c r="D230" s="3"/>
      <c r="E230" s="33"/>
      <c r="F230" s="33"/>
      <c r="G230" s="33"/>
      <c r="H230" s="33"/>
      <c r="I230" s="34"/>
      <c r="J230" s="34"/>
      <c r="K230" s="3"/>
      <c r="L230" s="40"/>
      <c r="M230" s="33"/>
      <c r="N230" s="33"/>
      <c r="O230" s="33"/>
      <c r="P230" s="33"/>
      <c r="Q230" s="33"/>
      <c r="R230" s="33"/>
      <c r="S230" s="33"/>
      <c r="T230" s="3"/>
      <c r="U230" s="3"/>
      <c r="V230" s="61"/>
    </row>
    <row r="231" spans="1:22" ht="12.75" hidden="1">
      <c r="A231" s="57"/>
      <c r="B231" s="3"/>
      <c r="C231" s="35"/>
      <c r="D231" s="3"/>
      <c r="E231" s="33"/>
      <c r="F231" s="33"/>
      <c r="G231" s="33"/>
      <c r="H231" s="33"/>
      <c r="I231" s="34"/>
      <c r="J231" s="34"/>
      <c r="K231" s="3"/>
      <c r="L231" s="52"/>
      <c r="M231" s="33"/>
      <c r="N231" s="33"/>
      <c r="O231" s="33"/>
      <c r="P231" s="33"/>
      <c r="Q231" s="33"/>
      <c r="R231" s="33"/>
      <c r="S231" s="33"/>
      <c r="T231" s="3"/>
      <c r="U231" s="3"/>
      <c r="V231" s="61"/>
    </row>
    <row r="232" spans="1:22" ht="12.75" hidden="1">
      <c r="A232" s="58"/>
      <c r="B232" s="3"/>
      <c r="C232" s="35"/>
      <c r="D232" s="3"/>
      <c r="E232" s="33"/>
      <c r="F232" s="33"/>
      <c r="G232" s="33"/>
      <c r="H232" s="33"/>
      <c r="I232" s="34"/>
      <c r="J232" s="34"/>
      <c r="K232" s="3"/>
      <c r="L232" s="52"/>
      <c r="M232" s="33"/>
      <c r="N232" s="33"/>
      <c r="O232" s="33"/>
      <c r="P232" s="33"/>
      <c r="Q232" s="33"/>
      <c r="R232" s="33"/>
      <c r="S232" s="33"/>
      <c r="T232" s="3"/>
      <c r="U232" s="3"/>
      <c r="V232" s="61"/>
    </row>
    <row r="233" spans="1:22" ht="12.75" hidden="1">
      <c r="A233" s="57"/>
      <c r="B233" s="3"/>
      <c r="C233" s="35"/>
      <c r="D233" s="3"/>
      <c r="E233" s="33"/>
      <c r="F233" s="33"/>
      <c r="G233" s="33"/>
      <c r="H233" s="33"/>
      <c r="I233" s="34"/>
      <c r="J233" s="34"/>
      <c r="K233" s="3"/>
      <c r="L233" s="52"/>
      <c r="M233" s="33"/>
      <c r="N233" s="33"/>
      <c r="O233" s="33"/>
      <c r="P233" s="33"/>
      <c r="Q233" s="33"/>
      <c r="R233" s="33"/>
      <c r="S233" s="33"/>
      <c r="T233" s="3"/>
      <c r="U233" s="3"/>
      <c r="V233" s="61"/>
    </row>
    <row r="234" spans="1:22" ht="12.75" hidden="1">
      <c r="A234" s="58"/>
      <c r="B234" s="3"/>
      <c r="C234" s="35"/>
      <c r="D234" s="3"/>
      <c r="E234" s="33"/>
      <c r="F234" s="33"/>
      <c r="G234" s="33"/>
      <c r="H234" s="33"/>
      <c r="I234" s="34"/>
      <c r="J234" s="34"/>
      <c r="K234" s="3"/>
      <c r="L234" s="52"/>
      <c r="M234" s="33"/>
      <c r="N234" s="33"/>
      <c r="O234" s="33"/>
      <c r="P234" s="33"/>
      <c r="Q234" s="33"/>
      <c r="R234" s="33"/>
      <c r="S234" s="33"/>
      <c r="T234" s="3"/>
      <c r="U234" s="3"/>
      <c r="V234" s="61"/>
    </row>
    <row r="235" spans="1:22" ht="12.75" hidden="1">
      <c r="A235" s="57"/>
      <c r="B235" s="3"/>
      <c r="C235" s="35"/>
      <c r="D235" s="3"/>
      <c r="E235" s="33"/>
      <c r="F235" s="33"/>
      <c r="G235" s="33"/>
      <c r="H235" s="33"/>
      <c r="I235" s="34"/>
      <c r="J235" s="34"/>
      <c r="K235" s="3"/>
      <c r="L235" s="52"/>
      <c r="M235" s="33"/>
      <c r="N235" s="33"/>
      <c r="O235" s="33"/>
      <c r="P235" s="33"/>
      <c r="Q235" s="33"/>
      <c r="R235" s="33"/>
      <c r="S235" s="33"/>
      <c r="T235" s="3"/>
      <c r="U235" s="3"/>
      <c r="V235" s="61"/>
    </row>
    <row r="236" spans="1:22" ht="12.75" hidden="1">
      <c r="A236" s="58"/>
      <c r="B236" s="3"/>
      <c r="C236" s="35"/>
      <c r="D236" s="3"/>
      <c r="E236" s="33"/>
      <c r="F236" s="33"/>
      <c r="G236" s="33"/>
      <c r="H236" s="33"/>
      <c r="I236" s="34"/>
      <c r="J236" s="34"/>
      <c r="K236" s="3"/>
      <c r="L236" s="40"/>
      <c r="M236" s="33"/>
      <c r="N236" s="33"/>
      <c r="O236" s="33"/>
      <c r="P236" s="33"/>
      <c r="Q236" s="33"/>
      <c r="R236" s="33"/>
      <c r="S236" s="33"/>
      <c r="T236" s="3"/>
      <c r="U236" s="3"/>
      <c r="V236" s="61"/>
    </row>
    <row r="237" spans="1:22" ht="12.75" hidden="1">
      <c r="A237" s="57"/>
      <c r="B237" s="3"/>
      <c r="C237" s="35"/>
      <c r="D237" s="3"/>
      <c r="E237" s="33"/>
      <c r="F237" s="33"/>
      <c r="G237" s="33"/>
      <c r="H237" s="33"/>
      <c r="I237" s="34"/>
      <c r="J237" s="34"/>
      <c r="K237" s="3"/>
      <c r="L237" s="52"/>
      <c r="M237" s="33"/>
      <c r="N237" s="33"/>
      <c r="O237" s="33"/>
      <c r="P237" s="33"/>
      <c r="Q237" s="33"/>
      <c r="R237" s="33"/>
      <c r="S237" s="33"/>
      <c r="T237" s="3"/>
      <c r="U237" s="3"/>
      <c r="V237" s="61"/>
    </row>
    <row r="238" spans="1:22" ht="12.75" hidden="1">
      <c r="A238" s="58"/>
      <c r="B238" s="3"/>
      <c r="C238" s="35"/>
      <c r="D238" s="3"/>
      <c r="E238" s="33"/>
      <c r="F238" s="33"/>
      <c r="G238" s="33"/>
      <c r="H238" s="33"/>
      <c r="I238" s="34"/>
      <c r="J238" s="34"/>
      <c r="K238" s="3"/>
      <c r="L238" s="52"/>
      <c r="M238" s="33"/>
      <c r="N238" s="33"/>
      <c r="O238" s="33"/>
      <c r="P238" s="33"/>
      <c r="Q238" s="33"/>
      <c r="R238" s="33"/>
      <c r="S238" s="33"/>
      <c r="T238" s="3"/>
      <c r="U238" s="3"/>
      <c r="V238" s="61"/>
    </row>
    <row r="239" spans="1:22" ht="12.75" hidden="1">
      <c r="A239" s="57"/>
      <c r="B239" s="3"/>
      <c r="C239" s="35"/>
      <c r="D239" s="3"/>
      <c r="E239" s="33"/>
      <c r="F239" s="33"/>
      <c r="G239" s="33"/>
      <c r="H239" s="33"/>
      <c r="I239" s="34"/>
      <c r="J239" s="34"/>
      <c r="K239" s="3"/>
      <c r="L239" s="52"/>
      <c r="M239" s="33"/>
      <c r="N239" s="33"/>
      <c r="O239" s="33"/>
      <c r="P239" s="33"/>
      <c r="Q239" s="33"/>
      <c r="R239" s="33"/>
      <c r="S239" s="33"/>
      <c r="T239" s="3"/>
      <c r="U239" s="3"/>
      <c r="V239" s="61"/>
    </row>
    <row r="240" spans="1:22" ht="12.75" hidden="1">
      <c r="A240" s="58"/>
      <c r="B240" s="3"/>
      <c r="C240" s="35"/>
      <c r="D240" s="3"/>
      <c r="E240" s="33"/>
      <c r="F240" s="33"/>
      <c r="G240" s="33"/>
      <c r="H240" s="33"/>
      <c r="I240" s="34"/>
      <c r="J240" s="34"/>
      <c r="K240" s="3"/>
      <c r="L240" s="40"/>
      <c r="M240" s="33"/>
      <c r="N240" s="33"/>
      <c r="O240" s="33"/>
      <c r="P240" s="33"/>
      <c r="Q240" s="33"/>
      <c r="R240" s="33"/>
      <c r="S240" s="33"/>
      <c r="T240" s="3"/>
      <c r="U240" s="3"/>
      <c r="V240" s="61"/>
    </row>
    <row r="241" spans="1:22" ht="12.75" hidden="1">
      <c r="A241" s="57"/>
      <c r="B241" s="3"/>
      <c r="C241" s="35"/>
      <c r="D241" s="3"/>
      <c r="E241" s="33"/>
      <c r="F241" s="33"/>
      <c r="G241" s="33"/>
      <c r="H241" s="33"/>
      <c r="I241" s="34"/>
      <c r="J241" s="34"/>
      <c r="K241" s="3"/>
      <c r="L241" s="40"/>
      <c r="M241" s="33"/>
      <c r="N241" s="33"/>
      <c r="O241" s="33"/>
      <c r="P241" s="33"/>
      <c r="Q241" s="33"/>
      <c r="R241" s="33"/>
      <c r="S241" s="33"/>
      <c r="T241" s="3"/>
      <c r="U241" s="3"/>
      <c r="V241" s="61"/>
    </row>
    <row r="242" spans="1:22" ht="12.75" hidden="1">
      <c r="A242" s="58"/>
      <c r="B242" s="3"/>
      <c r="C242" s="35"/>
      <c r="D242" s="3"/>
      <c r="E242" s="33"/>
      <c r="F242" s="33"/>
      <c r="G242" s="33"/>
      <c r="H242" s="33"/>
      <c r="I242" s="34"/>
      <c r="J242" s="34"/>
      <c r="K242" s="3"/>
      <c r="L242" s="52"/>
      <c r="M242" s="33"/>
      <c r="N242" s="33"/>
      <c r="O242" s="33"/>
      <c r="P242" s="33"/>
      <c r="Q242" s="33"/>
      <c r="R242" s="33"/>
      <c r="S242" s="33"/>
      <c r="T242" s="3"/>
      <c r="U242" s="3"/>
      <c r="V242" s="61"/>
    </row>
    <row r="243" spans="1:22" ht="12.75" hidden="1">
      <c r="A243" s="57"/>
      <c r="B243" s="3"/>
      <c r="C243" s="35"/>
      <c r="D243" s="3"/>
      <c r="E243" s="33"/>
      <c r="F243" s="33"/>
      <c r="G243" s="33"/>
      <c r="H243" s="33"/>
      <c r="I243" s="34"/>
      <c r="J243" s="34"/>
      <c r="K243" s="3"/>
      <c r="L243" s="52"/>
      <c r="M243" s="33"/>
      <c r="N243" s="33"/>
      <c r="O243" s="33"/>
      <c r="P243" s="33"/>
      <c r="Q243" s="33"/>
      <c r="R243" s="33"/>
      <c r="S243" s="33"/>
      <c r="T243" s="3"/>
      <c r="U243" s="3"/>
      <c r="V243" s="61"/>
    </row>
    <row r="244" spans="1:22" ht="12.75" hidden="1">
      <c r="A244" s="58"/>
      <c r="B244" s="3"/>
      <c r="C244" s="35"/>
      <c r="D244" s="3"/>
      <c r="E244" s="33"/>
      <c r="F244" s="33"/>
      <c r="G244" s="33"/>
      <c r="H244" s="33"/>
      <c r="I244" s="34"/>
      <c r="J244" s="34"/>
      <c r="K244" s="3"/>
      <c r="L244" s="52"/>
      <c r="M244" s="33"/>
      <c r="N244" s="33"/>
      <c r="O244" s="33"/>
      <c r="P244" s="33"/>
      <c r="Q244" s="33"/>
      <c r="R244" s="33"/>
      <c r="S244" s="33"/>
      <c r="T244" s="3"/>
      <c r="U244" s="3"/>
      <c r="V244" s="61"/>
    </row>
    <row r="245" spans="1:22" ht="12.75" hidden="1">
      <c r="A245" s="57"/>
      <c r="B245" s="3"/>
      <c r="C245" s="35"/>
      <c r="D245" s="3"/>
      <c r="E245" s="33"/>
      <c r="F245" s="33"/>
      <c r="G245" s="33"/>
      <c r="H245" s="33"/>
      <c r="I245" s="34"/>
      <c r="J245" s="34"/>
      <c r="K245" s="3"/>
      <c r="L245" s="52"/>
      <c r="M245" s="33"/>
      <c r="N245" s="33"/>
      <c r="O245" s="33"/>
      <c r="P245" s="33"/>
      <c r="Q245" s="33"/>
      <c r="R245" s="33"/>
      <c r="S245" s="33"/>
      <c r="T245" s="3"/>
      <c r="U245" s="3"/>
      <c r="V245" s="61"/>
    </row>
    <row r="246" spans="1:22" ht="12.75" hidden="1">
      <c r="A246" s="58"/>
      <c r="B246" s="3"/>
      <c r="C246" s="35"/>
      <c r="D246" s="3"/>
      <c r="E246" s="33"/>
      <c r="F246" s="33"/>
      <c r="G246" s="33"/>
      <c r="H246" s="33"/>
      <c r="I246" s="34"/>
      <c r="J246" s="34"/>
      <c r="K246" s="3"/>
      <c r="L246" s="40"/>
      <c r="M246" s="33"/>
      <c r="N246" s="33"/>
      <c r="O246" s="33"/>
      <c r="P246" s="33"/>
      <c r="Q246" s="33"/>
      <c r="R246" s="33"/>
      <c r="S246" s="33"/>
      <c r="T246" s="3"/>
      <c r="U246" s="3"/>
      <c r="V246" s="61"/>
    </row>
    <row r="247" spans="1:22" ht="12.75" hidden="1">
      <c r="A247" s="57"/>
      <c r="B247" s="3"/>
      <c r="C247" s="35"/>
      <c r="D247" s="3"/>
      <c r="E247" s="33"/>
      <c r="F247" s="33"/>
      <c r="G247" s="33"/>
      <c r="H247" s="33"/>
      <c r="I247" s="34"/>
      <c r="J247" s="34"/>
      <c r="K247" s="3"/>
      <c r="L247" s="40"/>
      <c r="M247" s="33"/>
      <c r="N247" s="33"/>
      <c r="O247" s="33"/>
      <c r="P247" s="33"/>
      <c r="Q247" s="33"/>
      <c r="R247" s="33"/>
      <c r="S247" s="33"/>
      <c r="T247" s="3"/>
      <c r="U247" s="3"/>
      <c r="V247" s="61"/>
    </row>
    <row r="248" spans="1:22" ht="12.75" hidden="1">
      <c r="A248" s="58"/>
      <c r="B248" s="3"/>
      <c r="C248" s="35"/>
      <c r="D248" s="3"/>
      <c r="E248" s="33"/>
      <c r="F248" s="33"/>
      <c r="G248" s="33"/>
      <c r="H248" s="33"/>
      <c r="I248" s="34"/>
      <c r="J248" s="34"/>
      <c r="K248" s="3"/>
      <c r="L248" s="40"/>
      <c r="M248" s="33"/>
      <c r="N248" s="33"/>
      <c r="O248" s="33"/>
      <c r="P248" s="33"/>
      <c r="Q248" s="33"/>
      <c r="R248" s="33"/>
      <c r="S248" s="33"/>
      <c r="T248" s="3"/>
      <c r="U248" s="3"/>
      <c r="V248" s="61"/>
    </row>
    <row r="249" spans="1:22" ht="12.75" hidden="1">
      <c r="A249" s="57"/>
      <c r="B249" s="3"/>
      <c r="C249" s="35"/>
      <c r="D249" s="3"/>
      <c r="E249" s="33"/>
      <c r="F249" s="33"/>
      <c r="G249" s="33"/>
      <c r="H249" s="33"/>
      <c r="I249" s="34"/>
      <c r="J249" s="34"/>
      <c r="K249" s="3"/>
      <c r="L249" s="52"/>
      <c r="M249" s="33"/>
      <c r="N249" s="33"/>
      <c r="O249" s="33"/>
      <c r="P249" s="33"/>
      <c r="Q249" s="33"/>
      <c r="R249" s="33"/>
      <c r="S249" s="33"/>
      <c r="T249" s="3"/>
      <c r="U249" s="3"/>
      <c r="V249" s="61"/>
    </row>
    <row r="250" spans="1:22" ht="12.75" hidden="1">
      <c r="A250" s="58"/>
      <c r="B250" s="3"/>
      <c r="C250" s="35"/>
      <c r="D250" s="3"/>
      <c r="E250" s="33"/>
      <c r="F250" s="33"/>
      <c r="G250" s="33"/>
      <c r="H250" s="33"/>
      <c r="I250" s="34"/>
      <c r="J250" s="34"/>
      <c r="K250" s="3"/>
      <c r="L250" s="52"/>
      <c r="M250" s="33"/>
      <c r="N250" s="33"/>
      <c r="O250" s="33"/>
      <c r="P250" s="33"/>
      <c r="Q250" s="33"/>
      <c r="R250" s="33"/>
      <c r="S250" s="33"/>
      <c r="T250" s="3"/>
      <c r="U250" s="3"/>
      <c r="V250" s="61"/>
    </row>
    <row r="251" spans="1:22" ht="12.75" hidden="1">
      <c r="A251" s="57"/>
      <c r="B251" s="3"/>
      <c r="C251" s="35"/>
      <c r="D251" s="3"/>
      <c r="E251" s="33"/>
      <c r="F251" s="33"/>
      <c r="G251" s="33"/>
      <c r="H251" s="33"/>
      <c r="I251" s="34"/>
      <c r="J251" s="34"/>
      <c r="K251" s="3"/>
      <c r="L251" s="52"/>
      <c r="M251" s="33"/>
      <c r="N251" s="33"/>
      <c r="O251" s="33"/>
      <c r="P251" s="33"/>
      <c r="Q251" s="33"/>
      <c r="R251" s="33"/>
      <c r="S251" s="33"/>
      <c r="T251" s="3"/>
      <c r="U251" s="3"/>
      <c r="V251" s="61"/>
    </row>
    <row r="252" spans="1:22" ht="12.75" hidden="1">
      <c r="A252" s="58"/>
      <c r="B252" s="3"/>
      <c r="C252" s="35"/>
      <c r="D252" s="3"/>
      <c r="E252" s="33"/>
      <c r="F252" s="33"/>
      <c r="G252" s="33"/>
      <c r="H252" s="33"/>
      <c r="I252" s="34"/>
      <c r="J252" s="34"/>
      <c r="K252" s="3"/>
      <c r="L252" s="52"/>
      <c r="M252" s="33"/>
      <c r="N252" s="33"/>
      <c r="O252" s="33"/>
      <c r="P252" s="33"/>
      <c r="Q252" s="33"/>
      <c r="R252" s="33"/>
      <c r="S252" s="33"/>
      <c r="T252" s="3"/>
      <c r="U252" s="3"/>
      <c r="V252" s="61"/>
    </row>
    <row r="253" spans="1:22" ht="12.75" hidden="1">
      <c r="A253" s="57"/>
      <c r="B253" s="3"/>
      <c r="C253" s="35"/>
      <c r="D253" s="3"/>
      <c r="E253" s="33"/>
      <c r="F253" s="33"/>
      <c r="G253" s="33"/>
      <c r="H253" s="33"/>
      <c r="I253" s="34"/>
      <c r="J253" s="34"/>
      <c r="K253" s="3"/>
      <c r="L253" s="52"/>
      <c r="M253" s="33"/>
      <c r="N253" s="33"/>
      <c r="O253" s="33"/>
      <c r="P253" s="33"/>
      <c r="Q253" s="33"/>
      <c r="R253" s="33"/>
      <c r="S253" s="33"/>
      <c r="T253" s="3"/>
      <c r="U253" s="3"/>
      <c r="V253" s="61"/>
    </row>
    <row r="254" spans="1:22" ht="12.75" hidden="1">
      <c r="A254" s="58"/>
      <c r="B254" s="3"/>
      <c r="C254" s="35"/>
      <c r="D254" s="3"/>
      <c r="E254" s="33"/>
      <c r="F254" s="33"/>
      <c r="G254" s="33"/>
      <c r="H254" s="33"/>
      <c r="I254" s="34"/>
      <c r="J254" s="34"/>
      <c r="K254" s="3"/>
      <c r="L254" s="40"/>
      <c r="M254" s="33"/>
      <c r="N254" s="33"/>
      <c r="O254" s="33"/>
      <c r="P254" s="33"/>
      <c r="Q254" s="33"/>
      <c r="R254" s="33"/>
      <c r="S254" s="33"/>
      <c r="T254" s="3"/>
      <c r="U254" s="3"/>
      <c r="V254" s="61"/>
    </row>
    <row r="255" spans="1:22" ht="12.75" hidden="1">
      <c r="A255" s="57"/>
      <c r="B255" s="3"/>
      <c r="C255" s="35"/>
      <c r="D255" s="3"/>
      <c r="E255" s="33"/>
      <c r="F255" s="33"/>
      <c r="G255" s="33"/>
      <c r="H255" s="33"/>
      <c r="I255" s="34"/>
      <c r="J255" s="34"/>
      <c r="K255" s="3"/>
      <c r="L255" s="52"/>
      <c r="M255" s="33"/>
      <c r="N255" s="33"/>
      <c r="O255" s="33"/>
      <c r="P255" s="33"/>
      <c r="Q255" s="33"/>
      <c r="R255" s="33"/>
      <c r="S255" s="33"/>
      <c r="T255" s="3"/>
      <c r="U255" s="3"/>
      <c r="V255" s="61"/>
    </row>
    <row r="256" spans="1:22" ht="12.75" hidden="1">
      <c r="A256" s="58"/>
      <c r="B256" s="3"/>
      <c r="C256" s="35"/>
      <c r="D256" s="3"/>
      <c r="E256" s="33"/>
      <c r="F256" s="33"/>
      <c r="G256" s="33"/>
      <c r="H256" s="33"/>
      <c r="I256" s="34"/>
      <c r="J256" s="34"/>
      <c r="K256" s="3"/>
      <c r="L256" s="52"/>
      <c r="M256" s="33"/>
      <c r="N256" s="33"/>
      <c r="O256" s="33"/>
      <c r="P256" s="33"/>
      <c r="Q256" s="33"/>
      <c r="R256" s="33"/>
      <c r="S256" s="33"/>
      <c r="T256" s="3"/>
      <c r="U256" s="3"/>
      <c r="V256" s="61"/>
    </row>
    <row r="257" spans="1:22" ht="12.75" hidden="1">
      <c r="A257" s="57"/>
      <c r="B257" s="3"/>
      <c r="C257" s="35"/>
      <c r="D257" s="3"/>
      <c r="E257" s="33"/>
      <c r="F257" s="33"/>
      <c r="G257" s="33"/>
      <c r="H257" s="33"/>
      <c r="I257" s="34"/>
      <c r="J257" s="34"/>
      <c r="K257" s="3"/>
      <c r="L257" s="40"/>
      <c r="M257" s="33"/>
      <c r="N257" s="33"/>
      <c r="O257" s="33"/>
      <c r="P257" s="33"/>
      <c r="Q257" s="33"/>
      <c r="R257" s="33"/>
      <c r="S257" s="33"/>
      <c r="T257" s="3"/>
      <c r="U257" s="3"/>
      <c r="V257" s="61"/>
    </row>
    <row r="258" spans="1:22" ht="12.75" hidden="1">
      <c r="A258" s="58"/>
      <c r="B258" s="3"/>
      <c r="C258" s="35"/>
      <c r="D258" s="3"/>
      <c r="E258" s="33"/>
      <c r="F258" s="33"/>
      <c r="G258" s="33"/>
      <c r="H258" s="33"/>
      <c r="I258" s="34"/>
      <c r="J258" s="34"/>
      <c r="K258" s="3"/>
      <c r="L258" s="40"/>
      <c r="M258" s="33"/>
      <c r="N258" s="33"/>
      <c r="O258" s="33"/>
      <c r="P258" s="33"/>
      <c r="Q258" s="33"/>
      <c r="R258" s="33"/>
      <c r="S258" s="33"/>
      <c r="T258" s="3"/>
      <c r="U258" s="3"/>
      <c r="V258" s="61"/>
    </row>
    <row r="259" spans="1:22" ht="12.75" hidden="1">
      <c r="A259" s="57"/>
      <c r="B259" s="3"/>
      <c r="C259" s="35"/>
      <c r="D259" s="3"/>
      <c r="E259" s="33"/>
      <c r="F259" s="33"/>
      <c r="G259" s="33"/>
      <c r="H259" s="33"/>
      <c r="I259" s="34"/>
      <c r="J259" s="34"/>
      <c r="K259" s="3"/>
      <c r="L259" s="52"/>
      <c r="M259" s="33"/>
      <c r="N259" s="33"/>
      <c r="O259" s="33"/>
      <c r="P259" s="33"/>
      <c r="Q259" s="33"/>
      <c r="R259" s="33"/>
      <c r="S259" s="33"/>
      <c r="T259" s="3"/>
      <c r="U259" s="3"/>
      <c r="V259" s="61"/>
    </row>
    <row r="260" spans="1:22" ht="12.75" hidden="1">
      <c r="A260" s="58"/>
      <c r="B260" s="3"/>
      <c r="C260" s="35"/>
      <c r="D260" s="3"/>
      <c r="E260" s="33"/>
      <c r="F260" s="33"/>
      <c r="G260" s="33"/>
      <c r="H260" s="33"/>
      <c r="I260" s="34"/>
      <c r="J260" s="34"/>
      <c r="K260" s="3"/>
      <c r="L260" s="52"/>
      <c r="M260" s="33"/>
      <c r="N260" s="33"/>
      <c r="O260" s="33"/>
      <c r="P260" s="33"/>
      <c r="Q260" s="33"/>
      <c r="R260" s="33"/>
      <c r="S260" s="33"/>
      <c r="T260" s="3"/>
      <c r="U260" s="3"/>
      <c r="V260" s="61"/>
    </row>
    <row r="261" spans="1:22" ht="12.75" hidden="1">
      <c r="A261" s="57"/>
      <c r="B261" s="3"/>
      <c r="C261" s="35"/>
      <c r="D261" s="3"/>
      <c r="E261" s="33"/>
      <c r="F261" s="33"/>
      <c r="G261" s="33"/>
      <c r="H261" s="33"/>
      <c r="I261" s="34"/>
      <c r="J261" s="34"/>
      <c r="K261" s="3"/>
      <c r="L261" s="52"/>
      <c r="M261" s="33"/>
      <c r="N261" s="33"/>
      <c r="O261" s="33"/>
      <c r="P261" s="33"/>
      <c r="Q261" s="33"/>
      <c r="R261" s="33"/>
      <c r="S261" s="33"/>
      <c r="T261" s="3"/>
      <c r="U261" s="3"/>
      <c r="V261" s="61"/>
    </row>
    <row r="262" spans="1:22" ht="12.75" hidden="1">
      <c r="A262" s="58"/>
      <c r="B262" s="3"/>
      <c r="C262" s="35"/>
      <c r="D262" s="3"/>
      <c r="E262" s="33"/>
      <c r="F262" s="33"/>
      <c r="G262" s="33"/>
      <c r="H262" s="33"/>
      <c r="I262" s="34"/>
      <c r="J262" s="34"/>
      <c r="K262" s="3"/>
      <c r="L262" s="40"/>
      <c r="M262" s="33"/>
      <c r="N262" s="33"/>
      <c r="O262" s="33"/>
      <c r="P262" s="33"/>
      <c r="Q262" s="33"/>
      <c r="R262" s="33"/>
      <c r="S262" s="33"/>
      <c r="T262" s="3"/>
      <c r="U262" s="3"/>
      <c r="V262" s="61"/>
    </row>
    <row r="263" spans="1:22" ht="12.75" hidden="1">
      <c r="A263" s="57"/>
      <c r="B263" s="3"/>
      <c r="C263" s="35"/>
      <c r="D263" s="3"/>
      <c r="E263" s="33"/>
      <c r="F263" s="33"/>
      <c r="G263" s="33"/>
      <c r="H263" s="33"/>
      <c r="I263" s="34"/>
      <c r="J263" s="34"/>
      <c r="K263" s="3"/>
      <c r="L263" s="40"/>
      <c r="M263" s="33"/>
      <c r="N263" s="33"/>
      <c r="O263" s="33"/>
      <c r="P263" s="33"/>
      <c r="Q263" s="33"/>
      <c r="R263" s="33"/>
      <c r="S263" s="33"/>
      <c r="T263" s="3"/>
      <c r="U263" s="3"/>
      <c r="V263" s="61"/>
    </row>
    <row r="264" spans="1:22" ht="12.75" hidden="1">
      <c r="A264" s="58"/>
      <c r="B264" s="3"/>
      <c r="C264" s="35"/>
      <c r="D264" s="3"/>
      <c r="E264" s="33"/>
      <c r="F264" s="33"/>
      <c r="G264" s="33"/>
      <c r="H264" s="33"/>
      <c r="I264" s="34"/>
      <c r="J264" s="34"/>
      <c r="K264" s="3"/>
      <c r="L264" s="40"/>
      <c r="M264" s="33"/>
      <c r="N264" s="33"/>
      <c r="O264" s="33"/>
      <c r="P264" s="33"/>
      <c r="Q264" s="33"/>
      <c r="R264" s="33"/>
      <c r="S264" s="33"/>
      <c r="T264" s="3"/>
      <c r="U264" s="3"/>
      <c r="V264" s="61"/>
    </row>
    <row r="265" spans="1:22" ht="12.75" hidden="1">
      <c r="A265" s="57"/>
      <c r="B265" s="3"/>
      <c r="C265" s="35"/>
      <c r="D265" s="3"/>
      <c r="E265" s="33"/>
      <c r="F265" s="33"/>
      <c r="G265" s="33"/>
      <c r="H265" s="33"/>
      <c r="I265" s="34"/>
      <c r="J265" s="34"/>
      <c r="K265" s="3"/>
      <c r="L265" s="52"/>
      <c r="M265" s="33"/>
      <c r="N265" s="33"/>
      <c r="O265" s="33"/>
      <c r="P265" s="33"/>
      <c r="Q265" s="33"/>
      <c r="R265" s="33"/>
      <c r="S265" s="33"/>
      <c r="T265" s="3"/>
      <c r="U265" s="3"/>
      <c r="V265" s="61"/>
    </row>
    <row r="266" spans="1:22" ht="12.75" hidden="1">
      <c r="A266" s="58"/>
      <c r="B266" s="3"/>
      <c r="C266" s="35"/>
      <c r="D266" s="3"/>
      <c r="E266" s="33"/>
      <c r="F266" s="33"/>
      <c r="G266" s="33"/>
      <c r="H266" s="33"/>
      <c r="I266" s="34"/>
      <c r="J266" s="34"/>
      <c r="K266" s="3"/>
      <c r="L266" s="52"/>
      <c r="M266" s="33"/>
      <c r="N266" s="33"/>
      <c r="O266" s="33"/>
      <c r="P266" s="33"/>
      <c r="Q266" s="33"/>
      <c r="R266" s="33"/>
      <c r="S266" s="33"/>
      <c r="T266" s="3"/>
      <c r="U266" s="3"/>
      <c r="V266" s="61"/>
    </row>
    <row r="267" spans="1:22" ht="12.75" hidden="1">
      <c r="A267" s="57"/>
      <c r="B267" s="3"/>
      <c r="C267" s="35"/>
      <c r="D267" s="3"/>
      <c r="E267" s="33"/>
      <c r="F267" s="33"/>
      <c r="G267" s="33"/>
      <c r="H267" s="33"/>
      <c r="I267" s="34"/>
      <c r="J267" s="34"/>
      <c r="K267" s="3"/>
      <c r="L267" s="52"/>
      <c r="M267" s="33"/>
      <c r="N267" s="33"/>
      <c r="O267" s="33"/>
      <c r="P267" s="33"/>
      <c r="Q267" s="33"/>
      <c r="R267" s="33"/>
      <c r="S267" s="33"/>
      <c r="T267" s="3"/>
      <c r="U267" s="3"/>
      <c r="V267" s="61"/>
    </row>
    <row r="268" spans="1:22" ht="12.75" hidden="1">
      <c r="A268" s="58"/>
      <c r="B268" s="3"/>
      <c r="C268" s="35"/>
      <c r="D268" s="3"/>
      <c r="E268" s="33"/>
      <c r="F268" s="33"/>
      <c r="G268" s="33"/>
      <c r="H268" s="33"/>
      <c r="I268" s="34"/>
      <c r="J268" s="34"/>
      <c r="K268" s="3"/>
      <c r="L268" s="52"/>
      <c r="M268" s="33"/>
      <c r="N268" s="33"/>
      <c r="O268" s="33"/>
      <c r="P268" s="33"/>
      <c r="Q268" s="33"/>
      <c r="R268" s="33"/>
      <c r="S268" s="33"/>
      <c r="T268" s="3"/>
      <c r="U268" s="3"/>
      <c r="V268" s="61"/>
    </row>
    <row r="269" spans="1:22" ht="12.75" hidden="1">
      <c r="A269" s="57"/>
      <c r="B269" s="3"/>
      <c r="C269" s="35"/>
      <c r="D269" s="3"/>
      <c r="E269" s="33"/>
      <c r="F269" s="33"/>
      <c r="G269" s="33"/>
      <c r="H269" s="33"/>
      <c r="I269" s="34"/>
      <c r="J269" s="34"/>
      <c r="K269" s="3"/>
      <c r="L269" s="52"/>
      <c r="M269" s="33"/>
      <c r="N269" s="33"/>
      <c r="O269" s="33"/>
      <c r="P269" s="33"/>
      <c r="Q269" s="33"/>
      <c r="R269" s="33"/>
      <c r="S269" s="33"/>
      <c r="T269" s="3"/>
      <c r="U269" s="3"/>
      <c r="V269" s="61"/>
    </row>
    <row r="270" spans="1:22" ht="12.75" hidden="1">
      <c r="A270" s="58"/>
      <c r="B270" s="3"/>
      <c r="C270" s="35"/>
      <c r="D270" s="3"/>
      <c r="E270" s="33"/>
      <c r="F270" s="33"/>
      <c r="G270" s="33"/>
      <c r="H270" s="33"/>
      <c r="I270" s="34"/>
      <c r="J270" s="34"/>
      <c r="K270" s="3"/>
      <c r="L270" s="52"/>
      <c r="M270" s="33"/>
      <c r="N270" s="33"/>
      <c r="O270" s="33"/>
      <c r="P270" s="33"/>
      <c r="Q270" s="33"/>
      <c r="R270" s="33"/>
      <c r="S270" s="33"/>
      <c r="T270" s="3"/>
      <c r="U270" s="3"/>
      <c r="V270" s="61"/>
    </row>
    <row r="271" spans="1:22" ht="12.75" hidden="1">
      <c r="A271" s="57"/>
      <c r="B271" s="3"/>
      <c r="C271" s="35"/>
      <c r="D271" s="3"/>
      <c r="E271" s="33"/>
      <c r="F271" s="33"/>
      <c r="G271" s="33"/>
      <c r="H271" s="33"/>
      <c r="I271" s="34"/>
      <c r="J271" s="34"/>
      <c r="K271" s="3"/>
      <c r="L271" s="52"/>
      <c r="M271" s="33"/>
      <c r="N271" s="33"/>
      <c r="O271" s="33"/>
      <c r="P271" s="33"/>
      <c r="Q271" s="33"/>
      <c r="R271" s="33"/>
      <c r="S271" s="33"/>
      <c r="T271" s="3"/>
      <c r="U271" s="3"/>
      <c r="V271" s="61"/>
    </row>
    <row r="272" spans="1:22" ht="12.75" hidden="1">
      <c r="A272" s="58"/>
      <c r="B272" s="3"/>
      <c r="C272" s="35"/>
      <c r="D272" s="3"/>
      <c r="E272" s="33"/>
      <c r="F272" s="33"/>
      <c r="G272" s="33"/>
      <c r="H272" s="33"/>
      <c r="I272" s="34"/>
      <c r="J272" s="34"/>
      <c r="K272" s="3"/>
      <c r="L272" s="52"/>
      <c r="M272" s="33"/>
      <c r="N272" s="33"/>
      <c r="O272" s="33"/>
      <c r="P272" s="33"/>
      <c r="Q272" s="33"/>
      <c r="R272" s="33"/>
      <c r="S272" s="33"/>
      <c r="T272" s="3"/>
      <c r="U272" s="3"/>
      <c r="V272" s="61"/>
    </row>
    <row r="273" spans="1:22" ht="12.75" hidden="1">
      <c r="A273" s="57"/>
      <c r="B273" s="3"/>
      <c r="C273" s="35"/>
      <c r="D273" s="3"/>
      <c r="E273" s="33"/>
      <c r="F273" s="33"/>
      <c r="G273" s="33"/>
      <c r="H273" s="33"/>
      <c r="I273" s="34"/>
      <c r="J273" s="34"/>
      <c r="K273" s="3"/>
      <c r="L273" s="52"/>
      <c r="M273" s="33"/>
      <c r="N273" s="33"/>
      <c r="O273" s="33"/>
      <c r="P273" s="33"/>
      <c r="Q273" s="33"/>
      <c r="R273" s="33"/>
      <c r="S273" s="33"/>
      <c r="T273" s="3"/>
      <c r="U273" s="3"/>
      <c r="V273" s="61"/>
    </row>
    <row r="274" spans="1:22" ht="12.75" hidden="1">
      <c r="A274" s="58"/>
      <c r="B274" s="3"/>
      <c r="C274" s="35"/>
      <c r="D274" s="3"/>
      <c r="E274" s="33"/>
      <c r="F274" s="33"/>
      <c r="G274" s="33"/>
      <c r="H274" s="33"/>
      <c r="I274" s="34"/>
      <c r="J274" s="34"/>
      <c r="K274" s="3"/>
      <c r="L274" s="52"/>
      <c r="M274" s="33"/>
      <c r="N274" s="33"/>
      <c r="O274" s="33"/>
      <c r="P274" s="33"/>
      <c r="Q274" s="33"/>
      <c r="R274" s="33"/>
      <c r="S274" s="33"/>
      <c r="T274" s="3"/>
      <c r="U274" s="3"/>
      <c r="V274" s="61"/>
    </row>
    <row r="275" spans="1:22" ht="12.75" hidden="1">
      <c r="A275" s="57"/>
      <c r="B275" s="3"/>
      <c r="C275" s="35"/>
      <c r="D275" s="3"/>
      <c r="E275" s="33"/>
      <c r="F275" s="33"/>
      <c r="G275" s="33"/>
      <c r="H275" s="33"/>
      <c r="I275" s="34"/>
      <c r="J275" s="34"/>
      <c r="K275" s="3"/>
      <c r="L275" s="52"/>
      <c r="M275" s="33"/>
      <c r="N275" s="33"/>
      <c r="O275" s="33"/>
      <c r="P275" s="33"/>
      <c r="Q275" s="33"/>
      <c r="R275" s="33"/>
      <c r="S275" s="33"/>
      <c r="T275" s="3"/>
      <c r="U275" s="3"/>
      <c r="V275" s="61"/>
    </row>
    <row r="276" spans="1:22" ht="12.75" hidden="1">
      <c r="A276" s="58"/>
      <c r="B276" s="3"/>
      <c r="C276" s="35"/>
      <c r="D276" s="3"/>
      <c r="E276" s="33"/>
      <c r="F276" s="33"/>
      <c r="G276" s="33"/>
      <c r="H276" s="33"/>
      <c r="I276" s="34"/>
      <c r="J276" s="34"/>
      <c r="K276" s="3"/>
      <c r="L276" s="52"/>
      <c r="M276" s="33"/>
      <c r="N276" s="33"/>
      <c r="O276" s="33"/>
      <c r="P276" s="33"/>
      <c r="Q276" s="33"/>
      <c r="R276" s="33"/>
      <c r="S276" s="33"/>
      <c r="T276" s="3"/>
      <c r="U276" s="3"/>
      <c r="V276" s="61"/>
    </row>
    <row r="277" spans="1:22" ht="12.75" hidden="1">
      <c r="A277" s="57"/>
      <c r="B277" s="3"/>
      <c r="C277" s="35"/>
      <c r="D277" s="3"/>
      <c r="E277" s="33"/>
      <c r="F277" s="33"/>
      <c r="G277" s="33"/>
      <c r="H277" s="33"/>
      <c r="I277" s="34"/>
      <c r="J277" s="34"/>
      <c r="K277" s="3"/>
      <c r="L277" s="52"/>
      <c r="M277" s="33"/>
      <c r="N277" s="33"/>
      <c r="O277" s="33"/>
      <c r="P277" s="33"/>
      <c r="Q277" s="33"/>
      <c r="R277" s="33"/>
      <c r="S277" s="33"/>
      <c r="T277" s="3"/>
      <c r="U277" s="3"/>
      <c r="V277" s="61"/>
    </row>
    <row r="278" spans="1:22" ht="12.75" hidden="1">
      <c r="A278" s="58"/>
      <c r="B278" s="3"/>
      <c r="C278" s="35"/>
      <c r="D278" s="3"/>
      <c r="E278" s="33"/>
      <c r="F278" s="33"/>
      <c r="G278" s="33"/>
      <c r="H278" s="33"/>
      <c r="I278" s="34"/>
      <c r="J278" s="34"/>
      <c r="K278" s="3"/>
      <c r="L278" s="52"/>
      <c r="M278" s="33"/>
      <c r="N278" s="33"/>
      <c r="O278" s="33"/>
      <c r="P278" s="33"/>
      <c r="Q278" s="33"/>
      <c r="R278" s="33"/>
      <c r="S278" s="33"/>
      <c r="T278" s="3"/>
      <c r="U278" s="3"/>
      <c r="V278" s="61"/>
    </row>
    <row r="279" spans="1:22" ht="12.75" hidden="1">
      <c r="A279" s="57"/>
      <c r="B279" s="3"/>
      <c r="C279" s="35"/>
      <c r="D279" s="3"/>
      <c r="E279" s="33"/>
      <c r="F279" s="33"/>
      <c r="G279" s="33"/>
      <c r="H279" s="33"/>
      <c r="I279" s="34"/>
      <c r="J279" s="34"/>
      <c r="K279" s="3"/>
      <c r="L279" s="52"/>
      <c r="M279" s="33"/>
      <c r="N279" s="33"/>
      <c r="O279" s="33"/>
      <c r="P279" s="33"/>
      <c r="Q279" s="33"/>
      <c r="R279" s="33"/>
      <c r="S279" s="33"/>
      <c r="T279" s="3"/>
      <c r="U279" s="3"/>
      <c r="V279" s="61"/>
    </row>
    <row r="280" spans="1:22" ht="12.75" hidden="1">
      <c r="A280" s="58"/>
      <c r="B280" s="3"/>
      <c r="C280" s="35"/>
      <c r="D280" s="3"/>
      <c r="E280" s="33"/>
      <c r="F280" s="33"/>
      <c r="G280" s="33"/>
      <c r="H280" s="33"/>
      <c r="I280" s="34"/>
      <c r="J280" s="34"/>
      <c r="K280" s="3"/>
      <c r="L280" s="52"/>
      <c r="M280" s="33"/>
      <c r="N280" s="33"/>
      <c r="O280" s="33"/>
      <c r="P280" s="33"/>
      <c r="Q280" s="33"/>
      <c r="R280" s="33"/>
      <c r="S280" s="33"/>
      <c r="T280" s="3"/>
      <c r="U280" s="3"/>
      <c r="V280" s="61"/>
    </row>
    <row r="281" spans="1:22" ht="12.75" hidden="1">
      <c r="A281" s="57"/>
      <c r="B281" s="3"/>
      <c r="C281" s="35"/>
      <c r="D281" s="3"/>
      <c r="E281" s="33"/>
      <c r="F281" s="33"/>
      <c r="G281" s="33"/>
      <c r="H281" s="33"/>
      <c r="I281" s="34"/>
      <c r="J281" s="34"/>
      <c r="K281" s="3"/>
      <c r="L281" s="52"/>
      <c r="M281" s="33"/>
      <c r="N281" s="33"/>
      <c r="O281" s="33"/>
      <c r="P281" s="33"/>
      <c r="Q281" s="33"/>
      <c r="R281" s="33"/>
      <c r="S281" s="33"/>
      <c r="T281" s="3"/>
      <c r="U281" s="3"/>
      <c r="V281" s="61"/>
    </row>
    <row r="282" spans="1:22" ht="12.75" hidden="1">
      <c r="A282" s="58"/>
      <c r="B282" s="3"/>
      <c r="C282" s="35"/>
      <c r="D282" s="3"/>
      <c r="E282" s="33"/>
      <c r="F282" s="33"/>
      <c r="G282" s="33"/>
      <c r="H282" s="33"/>
      <c r="I282" s="34"/>
      <c r="J282" s="34"/>
      <c r="K282" s="3"/>
      <c r="L282" s="52"/>
      <c r="M282" s="33"/>
      <c r="N282" s="33"/>
      <c r="O282" s="33"/>
      <c r="P282" s="33"/>
      <c r="Q282" s="33"/>
      <c r="R282" s="33"/>
      <c r="S282" s="33"/>
      <c r="T282" s="3"/>
      <c r="U282" s="3"/>
      <c r="V282" s="61"/>
    </row>
    <row r="283" spans="1:22" ht="12.75" hidden="1">
      <c r="A283" s="57"/>
      <c r="B283" s="3"/>
      <c r="C283" s="35"/>
      <c r="D283" s="3"/>
      <c r="E283" s="33"/>
      <c r="F283" s="33"/>
      <c r="G283" s="33"/>
      <c r="H283" s="33"/>
      <c r="I283" s="34"/>
      <c r="J283" s="34"/>
      <c r="K283" s="3"/>
      <c r="L283" s="52"/>
      <c r="M283" s="33"/>
      <c r="N283" s="33"/>
      <c r="O283" s="33"/>
      <c r="P283" s="33"/>
      <c r="Q283" s="33"/>
      <c r="R283" s="33"/>
      <c r="S283" s="33"/>
      <c r="T283" s="3"/>
      <c r="U283" s="3"/>
      <c r="V283" s="61"/>
    </row>
    <row r="284" spans="1:22" ht="12.75" hidden="1">
      <c r="A284" s="58"/>
      <c r="B284" s="3"/>
      <c r="C284" s="35"/>
      <c r="D284" s="3"/>
      <c r="E284" s="33"/>
      <c r="F284" s="33"/>
      <c r="G284" s="33"/>
      <c r="H284" s="33"/>
      <c r="I284" s="34"/>
      <c r="J284" s="34"/>
      <c r="K284" s="3"/>
      <c r="L284" s="52"/>
      <c r="M284" s="33"/>
      <c r="N284" s="33"/>
      <c r="O284" s="33"/>
      <c r="P284" s="33"/>
      <c r="Q284" s="33"/>
      <c r="R284" s="33"/>
      <c r="S284" s="33"/>
      <c r="T284" s="3"/>
      <c r="U284" s="3"/>
      <c r="V284" s="61"/>
    </row>
    <row r="285" spans="1:22" ht="12.75" hidden="1">
      <c r="A285" s="57"/>
      <c r="B285" s="3"/>
      <c r="C285" s="35"/>
      <c r="D285" s="3"/>
      <c r="E285" s="33"/>
      <c r="F285" s="33"/>
      <c r="G285" s="33"/>
      <c r="H285" s="33"/>
      <c r="I285" s="34"/>
      <c r="J285" s="34"/>
      <c r="K285" s="3"/>
      <c r="L285" s="52"/>
      <c r="M285" s="33"/>
      <c r="N285" s="33"/>
      <c r="O285" s="33"/>
      <c r="P285" s="33"/>
      <c r="Q285" s="33"/>
      <c r="R285" s="33"/>
      <c r="S285" s="33"/>
      <c r="T285" s="3"/>
      <c r="U285" s="3"/>
      <c r="V285" s="61"/>
    </row>
    <row r="286" spans="1:22" ht="12.75" hidden="1">
      <c r="A286" s="58"/>
      <c r="B286" s="3"/>
      <c r="C286" s="35"/>
      <c r="D286" s="3"/>
      <c r="E286" s="33"/>
      <c r="F286" s="33"/>
      <c r="G286" s="33"/>
      <c r="H286" s="33"/>
      <c r="I286" s="34"/>
      <c r="J286" s="34"/>
      <c r="K286" s="3"/>
      <c r="L286" s="52"/>
      <c r="M286" s="33"/>
      <c r="N286" s="33"/>
      <c r="O286" s="33"/>
      <c r="P286" s="33"/>
      <c r="Q286" s="33"/>
      <c r="R286" s="33"/>
      <c r="S286" s="33"/>
      <c r="T286" s="3"/>
      <c r="U286" s="3"/>
      <c r="V286" s="61"/>
    </row>
    <row r="287" spans="1:22" ht="12.75" hidden="1">
      <c r="A287" s="57"/>
      <c r="B287" s="3"/>
      <c r="C287" s="35"/>
      <c r="D287" s="3"/>
      <c r="E287" s="33"/>
      <c r="F287" s="33"/>
      <c r="G287" s="33"/>
      <c r="H287" s="33"/>
      <c r="I287" s="34"/>
      <c r="J287" s="34"/>
      <c r="K287" s="3"/>
      <c r="L287" s="40"/>
      <c r="M287" s="33"/>
      <c r="N287" s="33"/>
      <c r="O287" s="33"/>
      <c r="P287" s="33"/>
      <c r="Q287" s="33"/>
      <c r="R287" s="33"/>
      <c r="S287" s="33"/>
      <c r="T287" s="3"/>
      <c r="U287" s="3"/>
      <c r="V287" s="61"/>
    </row>
    <row r="288" spans="1:22" ht="12.75" hidden="1">
      <c r="A288" s="58"/>
      <c r="B288" s="3"/>
      <c r="C288" s="35"/>
      <c r="D288" s="3"/>
      <c r="E288" s="33"/>
      <c r="F288" s="33"/>
      <c r="G288" s="33"/>
      <c r="H288" s="33"/>
      <c r="I288" s="34"/>
      <c r="J288" s="34"/>
      <c r="K288" s="3"/>
      <c r="L288" s="40"/>
      <c r="M288" s="33"/>
      <c r="N288" s="33"/>
      <c r="O288" s="33"/>
      <c r="P288" s="33"/>
      <c r="Q288" s="33"/>
      <c r="R288" s="33"/>
      <c r="S288" s="33"/>
      <c r="T288" s="3"/>
      <c r="U288" s="3"/>
      <c r="V288" s="61"/>
    </row>
    <row r="289" spans="1:22" ht="12.75" hidden="1">
      <c r="A289" s="57"/>
      <c r="B289" s="3"/>
      <c r="C289" s="35"/>
      <c r="D289" s="3"/>
      <c r="E289" s="33"/>
      <c r="F289" s="33"/>
      <c r="G289" s="33"/>
      <c r="H289" s="33"/>
      <c r="I289" s="34"/>
      <c r="J289" s="34"/>
      <c r="K289" s="3"/>
      <c r="L289" s="40"/>
      <c r="M289" s="33"/>
      <c r="N289" s="33"/>
      <c r="O289" s="33"/>
      <c r="P289" s="33"/>
      <c r="Q289" s="33"/>
      <c r="R289" s="33"/>
      <c r="S289" s="33"/>
      <c r="T289" s="3"/>
      <c r="U289" s="3"/>
      <c r="V289" s="61"/>
    </row>
    <row r="290" spans="1:22" ht="12.75" hidden="1">
      <c r="A290" s="58"/>
      <c r="B290" s="3"/>
      <c r="C290" s="35"/>
      <c r="D290" s="3"/>
      <c r="E290" s="33"/>
      <c r="F290" s="33"/>
      <c r="G290" s="33"/>
      <c r="H290" s="33"/>
      <c r="I290" s="34"/>
      <c r="J290" s="34"/>
      <c r="K290" s="3"/>
      <c r="L290" s="52"/>
      <c r="M290" s="33"/>
      <c r="N290" s="33"/>
      <c r="O290" s="33"/>
      <c r="P290" s="33"/>
      <c r="Q290" s="33"/>
      <c r="R290" s="33"/>
      <c r="S290" s="33"/>
      <c r="T290" s="3"/>
      <c r="U290" s="3"/>
      <c r="V290" s="61"/>
    </row>
    <row r="291" spans="1:22" ht="12.75" hidden="1">
      <c r="A291" s="57"/>
      <c r="B291" s="3"/>
      <c r="C291" s="35"/>
      <c r="D291" s="3"/>
      <c r="E291" s="33"/>
      <c r="F291" s="33"/>
      <c r="G291" s="33"/>
      <c r="H291" s="33"/>
      <c r="I291" s="34"/>
      <c r="J291" s="34"/>
      <c r="K291" s="3"/>
      <c r="L291" s="52"/>
      <c r="M291" s="33"/>
      <c r="N291" s="33"/>
      <c r="O291" s="33"/>
      <c r="P291" s="33"/>
      <c r="Q291" s="33"/>
      <c r="R291" s="33"/>
      <c r="S291" s="33"/>
      <c r="T291" s="3"/>
      <c r="U291" s="3"/>
      <c r="V291" s="61"/>
    </row>
    <row r="292" spans="1:22" ht="12.75" hidden="1">
      <c r="A292" s="58"/>
      <c r="B292" s="3"/>
      <c r="C292" s="35"/>
      <c r="D292" s="3"/>
      <c r="E292" s="33"/>
      <c r="F292" s="33"/>
      <c r="G292" s="33"/>
      <c r="H292" s="33"/>
      <c r="I292" s="34"/>
      <c r="J292" s="34"/>
      <c r="K292" s="3"/>
      <c r="L292" s="52"/>
      <c r="M292" s="33"/>
      <c r="N292" s="33"/>
      <c r="O292" s="33"/>
      <c r="P292" s="33"/>
      <c r="Q292" s="33"/>
      <c r="R292" s="33"/>
      <c r="S292" s="33"/>
      <c r="T292" s="3"/>
      <c r="U292" s="3"/>
      <c r="V292" s="61"/>
    </row>
    <row r="293" spans="1:22" ht="12.75" hidden="1">
      <c r="A293" s="57"/>
      <c r="B293" s="3"/>
      <c r="C293" s="35"/>
      <c r="D293" s="3"/>
      <c r="E293" s="33"/>
      <c r="F293" s="33"/>
      <c r="G293" s="33"/>
      <c r="H293" s="33"/>
      <c r="I293" s="34"/>
      <c r="J293" s="34"/>
      <c r="K293" s="3"/>
      <c r="L293" s="52"/>
      <c r="M293" s="33"/>
      <c r="N293" s="33"/>
      <c r="O293" s="33"/>
      <c r="P293" s="33"/>
      <c r="Q293" s="33"/>
      <c r="R293" s="33"/>
      <c r="S293" s="33"/>
      <c r="T293" s="3"/>
      <c r="U293" s="3"/>
      <c r="V293" s="61"/>
    </row>
    <row r="294" spans="1:22" ht="12.75" hidden="1">
      <c r="A294" s="58"/>
      <c r="B294" s="3"/>
      <c r="C294" s="35"/>
      <c r="D294" s="3"/>
      <c r="E294" s="33"/>
      <c r="F294" s="33"/>
      <c r="G294" s="33"/>
      <c r="H294" s="33"/>
      <c r="I294" s="34"/>
      <c r="J294" s="34"/>
      <c r="K294" s="3"/>
      <c r="L294" s="52"/>
      <c r="M294" s="33"/>
      <c r="N294" s="33"/>
      <c r="O294" s="33"/>
      <c r="P294" s="33"/>
      <c r="Q294" s="33"/>
      <c r="R294" s="33"/>
      <c r="S294" s="33"/>
      <c r="T294" s="3"/>
      <c r="U294" s="3"/>
      <c r="V294" s="61"/>
    </row>
    <row r="295" spans="1:22" ht="12.75" hidden="1">
      <c r="A295" s="57"/>
      <c r="B295" s="3"/>
      <c r="C295" s="35"/>
      <c r="D295" s="3"/>
      <c r="E295" s="33"/>
      <c r="F295" s="33"/>
      <c r="G295" s="33"/>
      <c r="H295" s="33"/>
      <c r="I295" s="34"/>
      <c r="J295" s="34"/>
      <c r="K295" s="3"/>
      <c r="L295" s="52"/>
      <c r="M295" s="33"/>
      <c r="N295" s="33"/>
      <c r="O295" s="33"/>
      <c r="P295" s="33"/>
      <c r="Q295" s="33"/>
      <c r="R295" s="33"/>
      <c r="S295" s="33"/>
      <c r="T295" s="3"/>
      <c r="U295" s="3"/>
      <c r="V295" s="61"/>
    </row>
    <row r="296" spans="1:22" ht="12.75" hidden="1">
      <c r="A296" s="58"/>
      <c r="B296" s="3"/>
      <c r="C296" s="35"/>
      <c r="D296" s="3"/>
      <c r="E296" s="33"/>
      <c r="F296" s="33"/>
      <c r="G296" s="33"/>
      <c r="H296" s="33"/>
      <c r="I296" s="34"/>
      <c r="J296" s="34"/>
      <c r="K296" s="3"/>
      <c r="L296" s="52"/>
      <c r="M296" s="33"/>
      <c r="N296" s="33"/>
      <c r="O296" s="33"/>
      <c r="P296" s="33"/>
      <c r="Q296" s="33"/>
      <c r="R296" s="33"/>
      <c r="S296" s="33"/>
      <c r="T296" s="3"/>
      <c r="U296" s="3"/>
      <c r="V296" s="61"/>
    </row>
    <row r="297" spans="1:22" ht="12.75" hidden="1">
      <c r="A297" s="57"/>
      <c r="B297" s="3"/>
      <c r="C297" s="35"/>
      <c r="D297" s="3"/>
      <c r="E297" s="33"/>
      <c r="F297" s="33"/>
      <c r="G297" s="33"/>
      <c r="H297" s="33"/>
      <c r="I297" s="34"/>
      <c r="J297" s="34"/>
      <c r="K297" s="3"/>
      <c r="L297" s="52"/>
      <c r="M297" s="33"/>
      <c r="N297" s="33"/>
      <c r="O297" s="33"/>
      <c r="P297" s="33"/>
      <c r="Q297" s="33"/>
      <c r="R297" s="33"/>
      <c r="S297" s="33"/>
      <c r="T297" s="3"/>
      <c r="U297" s="3"/>
      <c r="V297" s="61"/>
    </row>
    <row r="298" spans="1:22" ht="12.75" hidden="1">
      <c r="A298" s="58"/>
      <c r="B298" s="3"/>
      <c r="C298" s="35"/>
      <c r="D298" s="3"/>
      <c r="E298" s="33"/>
      <c r="F298" s="33"/>
      <c r="G298" s="33"/>
      <c r="H298" s="33"/>
      <c r="I298" s="34"/>
      <c r="J298" s="34"/>
      <c r="K298" s="3"/>
      <c r="L298" s="52"/>
      <c r="M298" s="33"/>
      <c r="N298" s="33"/>
      <c r="O298" s="33"/>
      <c r="P298" s="33"/>
      <c r="Q298" s="33"/>
      <c r="R298" s="33"/>
      <c r="S298" s="33"/>
      <c r="T298" s="3"/>
      <c r="U298" s="3"/>
      <c r="V298" s="61"/>
    </row>
    <row r="299" spans="1:22" ht="12.75" hidden="1">
      <c r="A299" s="57"/>
      <c r="B299" s="3"/>
      <c r="C299" s="35"/>
      <c r="D299" s="3"/>
      <c r="E299" s="33"/>
      <c r="F299" s="33"/>
      <c r="G299" s="33"/>
      <c r="H299" s="33"/>
      <c r="I299" s="34"/>
      <c r="J299" s="34"/>
      <c r="K299" s="3"/>
      <c r="L299" s="52"/>
      <c r="M299" s="33"/>
      <c r="N299" s="33"/>
      <c r="O299" s="33"/>
      <c r="P299" s="33"/>
      <c r="Q299" s="33"/>
      <c r="R299" s="33"/>
      <c r="S299" s="33"/>
      <c r="T299" s="3"/>
      <c r="U299" s="3"/>
      <c r="V299" s="61"/>
    </row>
    <row r="300" spans="1:22" ht="12.75" hidden="1">
      <c r="A300" s="58"/>
      <c r="B300" s="3"/>
      <c r="C300" s="35"/>
      <c r="D300" s="3"/>
      <c r="E300" s="33"/>
      <c r="F300" s="33"/>
      <c r="G300" s="33"/>
      <c r="H300" s="33"/>
      <c r="I300" s="34"/>
      <c r="J300" s="34"/>
      <c r="K300" s="3"/>
      <c r="L300" s="52"/>
      <c r="M300" s="33"/>
      <c r="N300" s="33"/>
      <c r="O300" s="33"/>
      <c r="P300" s="33"/>
      <c r="Q300" s="33"/>
      <c r="R300" s="33"/>
      <c r="S300" s="33"/>
      <c r="T300" s="3"/>
      <c r="U300" s="3"/>
      <c r="V300" s="61"/>
    </row>
    <row r="301" spans="1:22" ht="12.75" hidden="1">
      <c r="A301" s="57"/>
      <c r="B301" s="3"/>
      <c r="C301" s="35"/>
      <c r="D301" s="3"/>
      <c r="E301" s="33"/>
      <c r="F301" s="33"/>
      <c r="G301" s="33"/>
      <c r="H301" s="33"/>
      <c r="I301" s="34"/>
      <c r="J301" s="34"/>
      <c r="K301" s="3"/>
      <c r="L301" s="53"/>
      <c r="M301" s="33"/>
      <c r="N301" s="33"/>
      <c r="O301" s="33"/>
      <c r="P301" s="33"/>
      <c r="Q301" s="33"/>
      <c r="R301" s="33"/>
      <c r="S301" s="33"/>
      <c r="T301" s="3"/>
      <c r="U301" s="3"/>
      <c r="V301" s="61"/>
    </row>
    <row r="302" spans="1:22" ht="12.75" hidden="1">
      <c r="A302" s="58"/>
      <c r="B302" s="3"/>
      <c r="C302" s="35"/>
      <c r="D302" s="3"/>
      <c r="E302" s="33"/>
      <c r="F302" s="33"/>
      <c r="G302" s="33"/>
      <c r="H302" s="33"/>
      <c r="I302" s="34"/>
      <c r="J302" s="34"/>
      <c r="K302" s="3"/>
      <c r="L302" s="53"/>
      <c r="M302" s="33"/>
      <c r="N302" s="33"/>
      <c r="O302" s="33"/>
      <c r="P302" s="33"/>
      <c r="Q302" s="33"/>
      <c r="R302" s="33"/>
      <c r="S302" s="33"/>
      <c r="T302" s="3"/>
      <c r="U302" s="3"/>
      <c r="V302" s="61"/>
    </row>
    <row r="303" spans="1:22" ht="12.75" hidden="1">
      <c r="A303" s="57"/>
      <c r="B303" s="3"/>
      <c r="C303" s="35"/>
      <c r="D303" s="3"/>
      <c r="E303" s="33"/>
      <c r="F303" s="33"/>
      <c r="G303" s="33"/>
      <c r="H303" s="33"/>
      <c r="I303" s="34"/>
      <c r="J303" s="34"/>
      <c r="K303" s="3"/>
      <c r="L303" s="53"/>
      <c r="M303" s="33"/>
      <c r="N303" s="33"/>
      <c r="O303" s="33"/>
      <c r="P303" s="33"/>
      <c r="Q303" s="33"/>
      <c r="R303" s="33"/>
      <c r="S303" s="33"/>
      <c r="T303" s="3"/>
      <c r="U303" s="3"/>
      <c r="V303" s="61"/>
    </row>
    <row r="304" spans="1:22" ht="12.75" hidden="1">
      <c r="A304" s="58"/>
      <c r="B304" s="3"/>
      <c r="C304" s="35"/>
      <c r="D304" s="3"/>
      <c r="E304" s="33"/>
      <c r="F304" s="33"/>
      <c r="G304" s="33"/>
      <c r="H304" s="33"/>
      <c r="I304" s="34"/>
      <c r="J304" s="34"/>
      <c r="K304" s="3"/>
      <c r="L304" s="53"/>
      <c r="M304" s="33"/>
      <c r="N304" s="33"/>
      <c r="O304" s="33"/>
      <c r="P304" s="33"/>
      <c r="Q304" s="33"/>
      <c r="R304" s="33"/>
      <c r="S304" s="33"/>
      <c r="T304" s="3"/>
      <c r="U304" s="3"/>
      <c r="V304" s="61"/>
    </row>
    <row r="305" spans="1:22" ht="12.75" hidden="1">
      <c r="A305" s="57"/>
      <c r="B305" s="3"/>
      <c r="C305" s="35"/>
      <c r="D305" s="3"/>
      <c r="E305" s="33"/>
      <c r="F305" s="33"/>
      <c r="G305" s="33"/>
      <c r="H305" s="33"/>
      <c r="I305" s="34"/>
      <c r="J305" s="34"/>
      <c r="K305" s="3"/>
      <c r="L305" s="53"/>
      <c r="M305" s="33"/>
      <c r="N305" s="33"/>
      <c r="O305" s="33"/>
      <c r="P305" s="33"/>
      <c r="Q305" s="33"/>
      <c r="R305" s="33"/>
      <c r="S305" s="33"/>
      <c r="T305" s="3"/>
      <c r="U305" s="3"/>
      <c r="V305" s="61"/>
    </row>
    <row r="306" spans="1:22" ht="12.75" hidden="1">
      <c r="A306" s="58"/>
      <c r="B306" s="3"/>
      <c r="C306" s="35"/>
      <c r="D306" s="3"/>
      <c r="E306" s="33"/>
      <c r="F306" s="33"/>
      <c r="G306" s="33"/>
      <c r="H306" s="33"/>
      <c r="I306" s="34"/>
      <c r="J306" s="34"/>
      <c r="K306" s="3"/>
      <c r="L306" s="53"/>
      <c r="M306" s="33"/>
      <c r="N306" s="33"/>
      <c r="O306" s="33"/>
      <c r="P306" s="33"/>
      <c r="Q306" s="33"/>
      <c r="R306" s="33"/>
      <c r="S306" s="33"/>
      <c r="T306" s="3"/>
      <c r="U306" s="3"/>
      <c r="V306" s="61"/>
    </row>
    <row r="307" spans="1:22" ht="12.75" hidden="1">
      <c r="A307" s="57"/>
      <c r="B307" s="3"/>
      <c r="C307" s="35"/>
      <c r="D307" s="3"/>
      <c r="E307" s="33"/>
      <c r="F307" s="33"/>
      <c r="G307" s="33"/>
      <c r="H307" s="33"/>
      <c r="I307" s="34"/>
      <c r="J307" s="34"/>
      <c r="K307" s="3"/>
      <c r="L307" s="53"/>
      <c r="M307" s="33"/>
      <c r="N307" s="33"/>
      <c r="O307" s="33"/>
      <c r="P307" s="33"/>
      <c r="Q307" s="33"/>
      <c r="R307" s="33"/>
      <c r="S307" s="33"/>
      <c r="T307" s="3"/>
      <c r="U307" s="3"/>
      <c r="V307" s="61"/>
    </row>
    <row r="308" spans="1:22" ht="12.75" hidden="1">
      <c r="A308" s="58"/>
      <c r="B308" s="3"/>
      <c r="C308" s="35"/>
      <c r="D308" s="3"/>
      <c r="E308" s="33"/>
      <c r="F308" s="33"/>
      <c r="G308" s="33"/>
      <c r="H308" s="33"/>
      <c r="I308" s="34"/>
      <c r="J308" s="34"/>
      <c r="K308" s="3"/>
      <c r="L308" s="53"/>
      <c r="M308" s="33"/>
      <c r="N308" s="33"/>
      <c r="O308" s="33"/>
      <c r="P308" s="33"/>
      <c r="Q308" s="33"/>
      <c r="R308" s="33"/>
      <c r="S308" s="33"/>
      <c r="T308" s="3"/>
      <c r="U308" s="3"/>
      <c r="V308" s="61"/>
    </row>
    <row r="309" spans="1:22" ht="12.75" hidden="1">
      <c r="A309" s="57"/>
      <c r="B309" s="3"/>
      <c r="C309" s="35"/>
      <c r="D309" s="3"/>
      <c r="E309" s="33"/>
      <c r="F309" s="33"/>
      <c r="G309" s="33"/>
      <c r="H309" s="33"/>
      <c r="I309" s="34"/>
      <c r="J309" s="34"/>
      <c r="K309" s="3"/>
      <c r="L309" s="53"/>
      <c r="M309" s="33"/>
      <c r="N309" s="33"/>
      <c r="O309" s="33"/>
      <c r="P309" s="33"/>
      <c r="Q309" s="33"/>
      <c r="R309" s="33"/>
      <c r="S309" s="33"/>
      <c r="T309" s="3"/>
      <c r="U309" s="3"/>
      <c r="V309" s="61"/>
    </row>
    <row r="310" spans="1:22" ht="12.75" hidden="1">
      <c r="A310" s="58"/>
      <c r="B310" s="3"/>
      <c r="C310" s="35"/>
      <c r="D310" s="3"/>
      <c r="E310" s="33"/>
      <c r="F310" s="33"/>
      <c r="G310" s="33"/>
      <c r="H310" s="33"/>
      <c r="I310" s="34"/>
      <c r="J310" s="34"/>
      <c r="K310" s="3"/>
      <c r="L310" s="53"/>
      <c r="M310" s="33"/>
      <c r="N310" s="33"/>
      <c r="O310" s="33"/>
      <c r="P310" s="33"/>
      <c r="Q310" s="33"/>
      <c r="R310" s="33"/>
      <c r="S310" s="33"/>
      <c r="T310" s="3"/>
      <c r="U310" s="3"/>
      <c r="V310" s="61"/>
    </row>
    <row r="311" spans="1:22" ht="12.75" hidden="1">
      <c r="A311" s="57"/>
      <c r="B311" s="3"/>
      <c r="C311" s="35"/>
      <c r="D311" s="3"/>
      <c r="E311" s="33"/>
      <c r="F311" s="33"/>
      <c r="G311" s="33"/>
      <c r="H311" s="33"/>
      <c r="I311" s="34"/>
      <c r="J311" s="34"/>
      <c r="K311" s="3"/>
      <c r="L311" s="53"/>
      <c r="M311" s="33"/>
      <c r="N311" s="33"/>
      <c r="O311" s="33"/>
      <c r="P311" s="33"/>
      <c r="Q311" s="33"/>
      <c r="R311" s="33"/>
      <c r="S311" s="33"/>
      <c r="T311" s="3"/>
      <c r="U311" s="3"/>
      <c r="V311" s="61"/>
    </row>
    <row r="312" spans="1:22" ht="12.75" hidden="1">
      <c r="A312" s="58"/>
      <c r="B312" s="3"/>
      <c r="C312" s="35"/>
      <c r="D312" s="3"/>
      <c r="E312" s="33"/>
      <c r="F312" s="33"/>
      <c r="G312" s="33"/>
      <c r="H312" s="33"/>
      <c r="I312" s="34"/>
      <c r="J312" s="34"/>
      <c r="K312" s="3"/>
      <c r="L312" s="53"/>
      <c r="M312" s="33"/>
      <c r="N312" s="33"/>
      <c r="O312" s="33"/>
      <c r="P312" s="33"/>
      <c r="Q312" s="33"/>
      <c r="R312" s="33"/>
      <c r="S312" s="33"/>
      <c r="T312" s="3"/>
      <c r="U312" s="3"/>
      <c r="V312" s="61"/>
    </row>
    <row r="313" spans="1:22" ht="12.75" hidden="1">
      <c r="A313" s="57"/>
      <c r="B313" s="3"/>
      <c r="C313" s="35"/>
      <c r="D313" s="3"/>
      <c r="E313" s="33"/>
      <c r="F313" s="33"/>
      <c r="G313" s="33"/>
      <c r="H313" s="33"/>
      <c r="I313" s="34"/>
      <c r="J313" s="34"/>
      <c r="K313" s="3"/>
      <c r="L313" s="53"/>
      <c r="M313" s="33"/>
      <c r="N313" s="33"/>
      <c r="O313" s="33"/>
      <c r="P313" s="33"/>
      <c r="Q313" s="33"/>
      <c r="R313" s="33"/>
      <c r="S313" s="33"/>
      <c r="T313" s="3"/>
      <c r="U313" s="3"/>
      <c r="V313" s="61"/>
    </row>
    <row r="314" spans="1:22" ht="12.75" hidden="1">
      <c r="A314" s="58"/>
      <c r="B314" s="3"/>
      <c r="C314" s="35"/>
      <c r="D314" s="3"/>
      <c r="E314" s="33"/>
      <c r="F314" s="33"/>
      <c r="G314" s="33"/>
      <c r="H314" s="33"/>
      <c r="I314" s="34"/>
      <c r="J314" s="34"/>
      <c r="K314" s="3"/>
      <c r="L314" s="53"/>
      <c r="M314" s="33"/>
      <c r="N314" s="33"/>
      <c r="O314" s="33"/>
      <c r="P314" s="33"/>
      <c r="Q314" s="33"/>
      <c r="R314" s="33"/>
      <c r="S314" s="33"/>
      <c r="T314" s="3"/>
      <c r="U314" s="3"/>
      <c r="V314" s="61"/>
    </row>
    <row r="315" spans="1:22" ht="12.75" hidden="1">
      <c r="A315" s="57"/>
      <c r="B315" s="3"/>
      <c r="C315" s="35"/>
      <c r="D315" s="3"/>
      <c r="E315" s="33"/>
      <c r="F315" s="33"/>
      <c r="G315" s="33"/>
      <c r="H315" s="33"/>
      <c r="I315" s="34"/>
      <c r="J315" s="34"/>
      <c r="K315" s="3"/>
      <c r="L315" s="53"/>
      <c r="M315" s="33"/>
      <c r="N315" s="33"/>
      <c r="O315" s="33"/>
      <c r="P315" s="33"/>
      <c r="Q315" s="33"/>
      <c r="R315" s="33"/>
      <c r="S315" s="33"/>
      <c r="T315" s="3"/>
      <c r="U315" s="3"/>
      <c r="V315" s="61"/>
    </row>
    <row r="316" spans="1:22" ht="12.75" hidden="1">
      <c r="A316" s="58"/>
      <c r="B316" s="3"/>
      <c r="C316" s="35"/>
      <c r="D316" s="3"/>
      <c r="E316" s="33"/>
      <c r="F316" s="33"/>
      <c r="G316" s="33"/>
      <c r="H316" s="33"/>
      <c r="I316" s="34"/>
      <c r="J316" s="34"/>
      <c r="K316" s="3"/>
      <c r="L316" s="53"/>
      <c r="M316" s="33"/>
      <c r="N316" s="33"/>
      <c r="O316" s="33"/>
      <c r="P316" s="33"/>
      <c r="Q316" s="33"/>
      <c r="R316" s="33"/>
      <c r="S316" s="33"/>
      <c r="T316" s="3"/>
      <c r="U316" s="3"/>
      <c r="V316" s="61"/>
    </row>
    <row r="317" spans="1:22" ht="12.75" hidden="1">
      <c r="A317" s="57"/>
      <c r="B317" s="3"/>
      <c r="C317" s="35"/>
      <c r="D317" s="3"/>
      <c r="E317" s="33"/>
      <c r="F317" s="33"/>
      <c r="G317" s="33"/>
      <c r="H317" s="33"/>
      <c r="I317" s="34"/>
      <c r="J317" s="34"/>
      <c r="K317" s="3"/>
      <c r="L317" s="53"/>
      <c r="M317" s="33"/>
      <c r="N317" s="33"/>
      <c r="O317" s="33"/>
      <c r="P317" s="33"/>
      <c r="Q317" s="33"/>
      <c r="R317" s="33"/>
      <c r="S317" s="33"/>
      <c r="T317" s="3"/>
      <c r="U317" s="3"/>
      <c r="V317" s="61"/>
    </row>
    <row r="318" spans="1:22" ht="12.75" hidden="1">
      <c r="A318" s="58"/>
      <c r="B318" s="3"/>
      <c r="C318" s="35"/>
      <c r="D318" s="3"/>
      <c r="E318" s="33"/>
      <c r="F318" s="33"/>
      <c r="G318" s="33"/>
      <c r="H318" s="33"/>
      <c r="I318" s="34"/>
      <c r="J318" s="34"/>
      <c r="K318" s="3"/>
      <c r="L318" s="53"/>
      <c r="M318" s="33"/>
      <c r="N318" s="33"/>
      <c r="O318" s="33"/>
      <c r="P318" s="33"/>
      <c r="Q318" s="33"/>
      <c r="R318" s="33"/>
      <c r="S318" s="33"/>
      <c r="T318" s="3"/>
      <c r="U318" s="3"/>
      <c r="V318" s="61"/>
    </row>
    <row r="319" spans="1:22" ht="12.75" hidden="1">
      <c r="A319" s="57"/>
      <c r="B319" s="3"/>
      <c r="C319" s="35"/>
      <c r="D319" s="3"/>
      <c r="E319" s="33"/>
      <c r="F319" s="33"/>
      <c r="G319" s="33"/>
      <c r="H319" s="33"/>
      <c r="I319" s="34"/>
      <c r="J319" s="34"/>
      <c r="K319" s="3"/>
      <c r="L319" s="53"/>
      <c r="M319" s="33"/>
      <c r="N319" s="33"/>
      <c r="O319" s="33"/>
      <c r="P319" s="33"/>
      <c r="Q319" s="33"/>
      <c r="R319" s="33"/>
      <c r="S319" s="33"/>
      <c r="T319" s="3"/>
      <c r="U319" s="3"/>
      <c r="V319" s="61"/>
    </row>
    <row r="320" spans="1:22" ht="12.75" hidden="1">
      <c r="A320" s="58"/>
      <c r="B320" s="3"/>
      <c r="C320" s="35"/>
      <c r="D320" s="3"/>
      <c r="E320" s="33"/>
      <c r="F320" s="33"/>
      <c r="G320" s="33"/>
      <c r="H320" s="33"/>
      <c r="I320" s="34"/>
      <c r="J320" s="34"/>
      <c r="K320" s="3"/>
      <c r="L320" s="53"/>
      <c r="M320" s="33"/>
      <c r="N320" s="33"/>
      <c r="O320" s="33"/>
      <c r="P320" s="33"/>
      <c r="Q320" s="33"/>
      <c r="R320" s="33"/>
      <c r="S320" s="33"/>
      <c r="T320" s="3"/>
      <c r="U320" s="3"/>
      <c r="V320" s="61"/>
    </row>
    <row r="321" spans="1:22" ht="12.75" hidden="1">
      <c r="A321" s="57"/>
      <c r="B321" s="3"/>
      <c r="C321" s="35"/>
      <c r="D321" s="3"/>
      <c r="E321" s="33"/>
      <c r="F321" s="33"/>
      <c r="G321" s="33"/>
      <c r="H321" s="33"/>
      <c r="I321" s="34"/>
      <c r="J321" s="34"/>
      <c r="K321" s="3"/>
      <c r="L321" s="53"/>
      <c r="M321" s="33"/>
      <c r="N321" s="33"/>
      <c r="O321" s="33"/>
      <c r="P321" s="33"/>
      <c r="Q321" s="33"/>
      <c r="R321" s="33"/>
      <c r="S321" s="33"/>
      <c r="T321" s="3"/>
      <c r="U321" s="3"/>
      <c r="V321" s="61"/>
    </row>
    <row r="322" spans="1:22" ht="12.75" hidden="1">
      <c r="A322" s="58"/>
      <c r="B322" s="3"/>
      <c r="C322" s="35"/>
      <c r="D322" s="3"/>
      <c r="E322" s="33"/>
      <c r="F322" s="33"/>
      <c r="G322" s="33"/>
      <c r="H322" s="33"/>
      <c r="I322" s="34"/>
      <c r="J322" s="34"/>
      <c r="K322" s="3"/>
      <c r="L322" s="53"/>
      <c r="M322" s="33"/>
      <c r="N322" s="33"/>
      <c r="O322" s="33"/>
      <c r="P322" s="33"/>
      <c r="Q322" s="33"/>
      <c r="R322" s="33"/>
      <c r="S322" s="33"/>
      <c r="T322" s="3"/>
      <c r="U322" s="3"/>
      <c r="V322" s="61"/>
    </row>
    <row r="323" spans="1:22" ht="12.75" hidden="1">
      <c r="A323" s="57"/>
      <c r="B323" s="3"/>
      <c r="C323" s="35"/>
      <c r="D323" s="3"/>
      <c r="E323" s="33"/>
      <c r="F323" s="33"/>
      <c r="G323" s="33"/>
      <c r="H323" s="33"/>
      <c r="I323" s="34"/>
      <c r="J323" s="34"/>
      <c r="K323" s="3"/>
      <c r="L323" s="53"/>
      <c r="M323" s="33"/>
      <c r="N323" s="33"/>
      <c r="O323" s="33"/>
      <c r="P323" s="33"/>
      <c r="Q323" s="33"/>
      <c r="R323" s="33"/>
      <c r="S323" s="33"/>
      <c r="T323" s="3"/>
      <c r="U323" s="3"/>
      <c r="V323" s="61"/>
    </row>
    <row r="324" spans="1:22" ht="12.75" hidden="1">
      <c r="A324" s="58"/>
      <c r="B324" s="3"/>
      <c r="C324" s="35"/>
      <c r="D324" s="3"/>
      <c r="E324" s="33"/>
      <c r="F324" s="33"/>
      <c r="G324" s="33"/>
      <c r="H324" s="33"/>
      <c r="I324" s="34"/>
      <c r="J324" s="34"/>
      <c r="K324" s="3"/>
      <c r="L324" s="53"/>
      <c r="M324" s="33"/>
      <c r="N324" s="33"/>
      <c r="O324" s="33"/>
      <c r="P324" s="33"/>
      <c r="Q324" s="33"/>
      <c r="R324" s="33"/>
      <c r="S324" s="33"/>
      <c r="T324" s="3"/>
      <c r="U324" s="3"/>
      <c r="V324" s="61"/>
    </row>
    <row r="325" spans="1:22" ht="12.75" hidden="1">
      <c r="A325" s="57"/>
      <c r="B325" s="3"/>
      <c r="C325" s="35"/>
      <c r="D325" s="3"/>
      <c r="E325" s="33"/>
      <c r="F325" s="33"/>
      <c r="G325" s="33"/>
      <c r="H325" s="33"/>
      <c r="I325" s="34"/>
      <c r="J325" s="34"/>
      <c r="K325" s="3"/>
      <c r="L325" s="53"/>
      <c r="M325" s="33"/>
      <c r="N325" s="33"/>
      <c r="O325" s="33"/>
      <c r="P325" s="33"/>
      <c r="Q325" s="33"/>
      <c r="R325" s="33"/>
      <c r="S325" s="33"/>
      <c r="T325" s="3"/>
      <c r="U325" s="3"/>
      <c r="V325" s="61"/>
    </row>
    <row r="326" spans="1:22" ht="12.75" hidden="1">
      <c r="A326" s="58"/>
      <c r="B326" s="3"/>
      <c r="C326" s="35"/>
      <c r="D326" s="3"/>
      <c r="E326" s="33"/>
      <c r="F326" s="33"/>
      <c r="G326" s="33"/>
      <c r="H326" s="33"/>
      <c r="I326" s="34"/>
      <c r="J326" s="34"/>
      <c r="K326" s="3"/>
      <c r="L326" s="53"/>
      <c r="M326" s="33"/>
      <c r="N326" s="33"/>
      <c r="O326" s="33"/>
      <c r="P326" s="33"/>
      <c r="Q326" s="33"/>
      <c r="R326" s="33"/>
      <c r="S326" s="33"/>
      <c r="T326" s="3"/>
      <c r="U326" s="3"/>
      <c r="V326" s="61"/>
    </row>
    <row r="327" spans="1:22" ht="12.75" hidden="1">
      <c r="A327" s="57"/>
      <c r="B327" s="3"/>
      <c r="C327" s="35"/>
      <c r="D327" s="3"/>
      <c r="E327" s="33"/>
      <c r="F327" s="33"/>
      <c r="G327" s="33"/>
      <c r="H327" s="33"/>
      <c r="I327" s="34"/>
      <c r="J327" s="34"/>
      <c r="K327" s="3"/>
      <c r="L327" s="53"/>
      <c r="M327" s="33"/>
      <c r="N327" s="33"/>
      <c r="O327" s="33"/>
      <c r="P327" s="33"/>
      <c r="Q327" s="33"/>
      <c r="R327" s="33"/>
      <c r="S327" s="33"/>
      <c r="T327" s="3"/>
      <c r="U327" s="3"/>
      <c r="V327" s="61"/>
    </row>
    <row r="328" spans="1:22" ht="12.75" hidden="1">
      <c r="A328" s="58"/>
      <c r="B328" s="3"/>
      <c r="C328" s="35"/>
      <c r="D328" s="3"/>
      <c r="E328" s="33"/>
      <c r="F328" s="33"/>
      <c r="G328" s="33"/>
      <c r="H328" s="33"/>
      <c r="I328" s="34"/>
      <c r="J328" s="34"/>
      <c r="K328" s="3"/>
      <c r="L328" s="53"/>
      <c r="M328" s="33"/>
      <c r="N328" s="33"/>
      <c r="O328" s="33"/>
      <c r="P328" s="33"/>
      <c r="Q328" s="33"/>
      <c r="R328" s="33"/>
      <c r="S328" s="33"/>
      <c r="T328" s="3"/>
      <c r="U328" s="3"/>
      <c r="V328" s="61"/>
    </row>
    <row r="329" spans="1:22" ht="12.75" hidden="1">
      <c r="A329" s="57"/>
      <c r="B329" s="3"/>
      <c r="C329" s="35"/>
      <c r="D329" s="3"/>
      <c r="E329" s="33"/>
      <c r="F329" s="33"/>
      <c r="G329" s="33"/>
      <c r="H329" s="33"/>
      <c r="I329" s="34"/>
      <c r="J329" s="34"/>
      <c r="K329" s="3"/>
      <c r="L329" s="53"/>
      <c r="M329" s="33"/>
      <c r="N329" s="33"/>
      <c r="O329" s="33"/>
      <c r="P329" s="33"/>
      <c r="Q329" s="33"/>
      <c r="R329" s="33"/>
      <c r="S329" s="33"/>
      <c r="T329" s="3"/>
      <c r="U329" s="3"/>
      <c r="V329" s="61"/>
    </row>
    <row r="330" spans="1:21" ht="12.75" hidden="1">
      <c r="A330" s="58"/>
      <c r="B330" s="3"/>
      <c r="C330" s="35"/>
      <c r="D330" s="3"/>
      <c r="E330" s="33"/>
      <c r="F330" s="33"/>
      <c r="G330" s="33"/>
      <c r="H330" s="33"/>
      <c r="I330" s="34"/>
      <c r="J330" s="34"/>
      <c r="K330" s="3"/>
      <c r="L330" s="53"/>
      <c r="M330" s="33"/>
      <c r="N330" s="33"/>
      <c r="O330" s="33"/>
      <c r="P330" s="33"/>
      <c r="Q330" s="33"/>
      <c r="R330" s="33"/>
      <c r="S330" s="33"/>
      <c r="T330" s="3"/>
      <c r="U330" s="3"/>
    </row>
    <row r="331" spans="1:21" ht="12.75" hidden="1">
      <c r="A331" s="57"/>
      <c r="B331" s="3"/>
      <c r="C331" s="35"/>
      <c r="D331" s="3"/>
      <c r="E331" s="33"/>
      <c r="F331" s="33"/>
      <c r="G331" s="33"/>
      <c r="H331" s="33"/>
      <c r="I331" s="34"/>
      <c r="J331" s="34"/>
      <c r="K331" s="3"/>
      <c r="L331" s="53"/>
      <c r="M331" s="33"/>
      <c r="N331" s="33"/>
      <c r="O331" s="33"/>
      <c r="P331" s="33"/>
      <c r="Q331" s="33"/>
      <c r="R331" s="33"/>
      <c r="S331" s="33"/>
      <c r="T331" s="3"/>
      <c r="U331" s="3"/>
    </row>
    <row r="332" spans="1:21" ht="12.75" hidden="1">
      <c r="A332" s="58"/>
      <c r="B332" s="3"/>
      <c r="C332" s="35"/>
      <c r="D332" s="3"/>
      <c r="E332" s="33"/>
      <c r="F332" s="33"/>
      <c r="G332" s="33"/>
      <c r="H332" s="33"/>
      <c r="I332" s="34"/>
      <c r="J332" s="34"/>
      <c r="K332" s="3"/>
      <c r="L332" s="53"/>
      <c r="M332" s="33"/>
      <c r="N332" s="33"/>
      <c r="O332" s="33"/>
      <c r="P332" s="33"/>
      <c r="Q332" s="33"/>
      <c r="R332" s="33"/>
      <c r="S332" s="33"/>
      <c r="T332" s="3"/>
      <c r="U332" s="3"/>
    </row>
    <row r="333" spans="1:21" ht="12.75" hidden="1">
      <c r="A333" s="57"/>
      <c r="B333" s="3"/>
      <c r="C333" s="35"/>
      <c r="D333" s="3"/>
      <c r="E333" s="33"/>
      <c r="F333" s="33"/>
      <c r="G333" s="33"/>
      <c r="H333" s="33"/>
      <c r="I333" s="34"/>
      <c r="J333" s="34"/>
      <c r="K333" s="3"/>
      <c r="L333" s="53"/>
      <c r="M333" s="33"/>
      <c r="N333" s="33"/>
      <c r="O333" s="33"/>
      <c r="P333" s="33"/>
      <c r="Q333" s="33"/>
      <c r="R333" s="33"/>
      <c r="S333" s="33"/>
      <c r="T333" s="3"/>
      <c r="U333" s="3"/>
    </row>
    <row r="334" spans="1:21" ht="12.75" hidden="1">
      <c r="A334" s="58"/>
      <c r="B334" s="3"/>
      <c r="C334" s="35"/>
      <c r="D334" s="3"/>
      <c r="E334" s="33"/>
      <c r="F334" s="33"/>
      <c r="G334" s="33"/>
      <c r="H334" s="33"/>
      <c r="I334" s="34"/>
      <c r="J334" s="34"/>
      <c r="K334" s="3"/>
      <c r="L334" s="53"/>
      <c r="M334" s="33"/>
      <c r="N334" s="33"/>
      <c r="O334" s="33"/>
      <c r="P334" s="33"/>
      <c r="Q334" s="33"/>
      <c r="R334" s="33"/>
      <c r="S334" s="33"/>
      <c r="T334" s="3"/>
      <c r="U334" s="3"/>
    </row>
    <row r="335" spans="1:21" ht="12.75" hidden="1">
      <c r="A335" s="57"/>
      <c r="B335" s="3"/>
      <c r="C335" s="35"/>
      <c r="D335" s="3"/>
      <c r="E335" s="33"/>
      <c r="F335" s="33"/>
      <c r="G335" s="33"/>
      <c r="H335" s="33"/>
      <c r="I335" s="34"/>
      <c r="J335" s="34"/>
      <c r="K335" s="61"/>
      <c r="L335" s="53"/>
      <c r="M335" s="33"/>
      <c r="N335" s="33"/>
      <c r="O335" s="33"/>
      <c r="P335" s="33"/>
      <c r="Q335" s="33"/>
      <c r="R335" s="33"/>
      <c r="S335" s="33"/>
      <c r="T335" s="3"/>
      <c r="U335" s="3"/>
    </row>
    <row r="336" spans="1:21" ht="12.75" hidden="1">
      <c r="A336" s="58"/>
      <c r="B336" s="3"/>
      <c r="C336" s="35"/>
      <c r="D336" s="3"/>
      <c r="E336" s="33"/>
      <c r="F336" s="33"/>
      <c r="G336" s="33"/>
      <c r="H336" s="33"/>
      <c r="I336" s="34"/>
      <c r="J336" s="34"/>
      <c r="K336" s="3"/>
      <c r="L336" s="53"/>
      <c r="M336" s="33"/>
      <c r="N336" s="33"/>
      <c r="O336" s="33"/>
      <c r="P336" s="33"/>
      <c r="Q336" s="33"/>
      <c r="R336" s="33"/>
      <c r="S336" s="33"/>
      <c r="T336" s="3"/>
      <c r="U336" s="3"/>
    </row>
    <row r="337" spans="1:21" ht="12.75" hidden="1">
      <c r="A337" s="57"/>
      <c r="B337" s="3"/>
      <c r="C337" s="35"/>
      <c r="D337" s="3"/>
      <c r="E337" s="33"/>
      <c r="F337" s="33"/>
      <c r="G337" s="33"/>
      <c r="H337" s="33"/>
      <c r="I337" s="34"/>
      <c r="J337" s="34"/>
      <c r="K337" s="3"/>
      <c r="L337" s="53"/>
      <c r="M337" s="33"/>
      <c r="N337" s="33"/>
      <c r="O337" s="33"/>
      <c r="P337" s="33"/>
      <c r="Q337" s="33"/>
      <c r="R337" s="33"/>
      <c r="S337" s="33"/>
      <c r="T337" s="3"/>
      <c r="U337" s="3"/>
    </row>
    <row r="338" spans="1:21" ht="12.75" hidden="1">
      <c r="A338" s="58"/>
      <c r="B338" s="3"/>
      <c r="C338" s="35"/>
      <c r="D338" s="3"/>
      <c r="E338" s="33"/>
      <c r="F338" s="33"/>
      <c r="G338" s="33"/>
      <c r="H338" s="33"/>
      <c r="I338" s="34"/>
      <c r="J338" s="34"/>
      <c r="K338" s="3"/>
      <c r="L338" s="53"/>
      <c r="M338" s="33"/>
      <c r="N338" s="33"/>
      <c r="O338" s="33"/>
      <c r="P338" s="33"/>
      <c r="Q338" s="33"/>
      <c r="R338" s="33"/>
      <c r="S338" s="33"/>
      <c r="T338" s="3"/>
      <c r="U338" s="3"/>
    </row>
    <row r="339" spans="1:21" ht="12.75" hidden="1">
      <c r="A339" s="57"/>
      <c r="B339" s="3"/>
      <c r="C339" s="35"/>
      <c r="D339" s="3"/>
      <c r="E339" s="33"/>
      <c r="F339" s="33"/>
      <c r="G339" s="33"/>
      <c r="H339" s="33"/>
      <c r="I339" s="34"/>
      <c r="J339" s="34"/>
      <c r="K339" s="3"/>
      <c r="L339" s="53"/>
      <c r="M339" s="33"/>
      <c r="N339" s="33"/>
      <c r="O339" s="33"/>
      <c r="P339" s="33"/>
      <c r="Q339" s="33"/>
      <c r="R339" s="33"/>
      <c r="S339" s="33"/>
      <c r="T339" s="3"/>
      <c r="U339" s="3"/>
    </row>
    <row r="340" spans="1:21" ht="12.75" hidden="1">
      <c r="A340" s="58"/>
      <c r="B340" s="3"/>
      <c r="C340" s="35"/>
      <c r="D340" s="3"/>
      <c r="E340" s="33"/>
      <c r="F340" s="33"/>
      <c r="G340" s="33"/>
      <c r="H340" s="33"/>
      <c r="I340" s="34"/>
      <c r="J340" s="34"/>
      <c r="K340" s="3"/>
      <c r="L340" s="53"/>
      <c r="M340" s="33"/>
      <c r="N340" s="33"/>
      <c r="O340" s="33"/>
      <c r="P340" s="33"/>
      <c r="Q340" s="33"/>
      <c r="R340" s="33"/>
      <c r="S340" s="33"/>
      <c r="T340" s="3"/>
      <c r="U340" s="3"/>
    </row>
    <row r="341" spans="1:21" ht="12.75" hidden="1">
      <c r="A341" s="57"/>
      <c r="B341" s="3"/>
      <c r="C341" s="35"/>
      <c r="D341" s="3"/>
      <c r="E341" s="33"/>
      <c r="F341" s="33"/>
      <c r="G341" s="33"/>
      <c r="H341" s="33"/>
      <c r="I341" s="34"/>
      <c r="J341" s="34"/>
      <c r="K341" s="3"/>
      <c r="L341" s="53"/>
      <c r="M341" s="33"/>
      <c r="N341" s="33"/>
      <c r="O341" s="33"/>
      <c r="P341" s="33"/>
      <c r="Q341" s="33"/>
      <c r="R341" s="33"/>
      <c r="S341" s="33"/>
      <c r="T341" s="3"/>
      <c r="U341" s="3"/>
    </row>
    <row r="342" spans="1:21" ht="12.75" hidden="1">
      <c r="A342" s="58"/>
      <c r="B342" s="3"/>
      <c r="C342" s="35"/>
      <c r="D342" s="3"/>
      <c r="E342" s="33"/>
      <c r="F342" s="33"/>
      <c r="G342" s="33"/>
      <c r="H342" s="33"/>
      <c r="I342" s="34"/>
      <c r="J342" s="34"/>
      <c r="K342" s="3"/>
      <c r="L342" s="53"/>
      <c r="M342" s="33"/>
      <c r="N342" s="33"/>
      <c r="O342" s="33"/>
      <c r="P342" s="33"/>
      <c r="Q342" s="33"/>
      <c r="R342"/>
      <c r="S342"/>
      <c r="T342"/>
      <c r="U342"/>
    </row>
  </sheetData>
  <sheetProtection/>
  <printOptions gridLines="1" horizontalCentered="1" verticalCentered="1"/>
  <pageMargins left="0.7" right="0.75" top="1.01" bottom="1" header="0.8" footer="0"/>
  <pageSetup horizontalDpi="300" verticalDpi="300" orientation="portrait" pageOrder="overThenDown" r:id="rId3"/>
  <headerFooter alignWithMargins="0">
    <oddHeader>&amp;LTable 1.  Masonry fences examined after the Northridge earthquake.</oddHeader>
  </headerFooter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342"/>
  <sheetViews>
    <sheetView zoomScalePageLayoutView="0" workbookViewId="0" topLeftCell="A7">
      <selection activeCell="A344" sqref="A344"/>
      <selection activeCell="A1" sqref="A1"/>
    </sheetView>
  </sheetViews>
  <sheetFormatPr defaultColWidth="9.140625" defaultRowHeight="12.75"/>
  <cols>
    <col min="1" max="1" width="5.8515625" style="4" customWidth="1"/>
    <col min="2" max="2" width="7.140625" style="8" customWidth="1"/>
    <col min="3" max="3" width="6.7109375" style="7" customWidth="1"/>
    <col min="4" max="4" width="5.8515625" style="7" customWidth="1"/>
    <col min="5" max="5" width="2.7109375" style="1" customWidth="1"/>
    <col min="6" max="6" width="2.421875" style="1" customWidth="1"/>
    <col min="7" max="7" width="4.28125" style="1" customWidth="1"/>
    <col min="8" max="8" width="2.7109375" style="1" customWidth="1"/>
    <col min="9" max="9" width="6.57421875" style="2" customWidth="1"/>
    <col min="10" max="10" width="4.8515625" style="2" customWidth="1"/>
    <col min="11" max="11" width="4.57421875" style="1" customWidth="1"/>
    <col min="12" max="12" width="3.28125" style="54" customWidth="1"/>
    <col min="13" max="17" width="2.140625" style="1" customWidth="1"/>
    <col min="18" max="18" width="2.421875" style="1" customWidth="1"/>
    <col min="19" max="19" width="2.140625" style="1" customWidth="1"/>
    <col min="20" max="20" width="5.140625" style="7" customWidth="1"/>
    <col min="21" max="21" width="5.57421875" style="7" customWidth="1"/>
  </cols>
  <sheetData>
    <row r="1" spans="2:21" ht="13.5" hidden="1" thickBot="1">
      <c r="B1" s="8" t="s">
        <v>342</v>
      </c>
      <c r="C1" s="23"/>
      <c r="D1" s="23"/>
      <c r="E1" s="24"/>
      <c r="F1" s="24" t="s">
        <v>41</v>
      </c>
      <c r="G1" s="24"/>
      <c r="H1" s="24"/>
      <c r="I1" s="55"/>
      <c r="J1" s="25"/>
      <c r="K1" s="24"/>
      <c r="L1" s="50"/>
      <c r="M1" s="24"/>
      <c r="N1" s="24"/>
      <c r="O1" s="24"/>
      <c r="P1" s="24"/>
      <c r="Q1" s="24"/>
      <c r="R1" s="24"/>
      <c r="S1" s="24"/>
      <c r="T1" s="23"/>
      <c r="U1" s="38"/>
    </row>
    <row r="2" spans="3:21" ht="13.5" hidden="1" thickBot="1">
      <c r="C2" s="6"/>
      <c r="D2" s="6"/>
      <c r="E2" s="4"/>
      <c r="F2" s="4" t="s">
        <v>41</v>
      </c>
      <c r="G2" s="4"/>
      <c r="H2" s="4"/>
      <c r="I2" s="9"/>
      <c r="J2" s="5"/>
      <c r="K2" s="4"/>
      <c r="L2" s="51"/>
      <c r="M2" s="4"/>
      <c r="N2" s="4"/>
      <c r="O2" s="4"/>
      <c r="P2" s="4"/>
      <c r="Q2" s="4"/>
      <c r="R2" s="4"/>
      <c r="S2" s="4"/>
      <c r="T2" s="6"/>
      <c r="U2" s="39"/>
    </row>
    <row r="3" spans="3:21" ht="13.5" hidden="1" thickBot="1">
      <c r="C3" s="6"/>
      <c r="D3" s="6"/>
      <c r="E3" s="4"/>
      <c r="F3" s="4" t="s">
        <v>41</v>
      </c>
      <c r="G3" s="4"/>
      <c r="H3" s="4"/>
      <c r="I3" s="9"/>
      <c r="J3" s="5"/>
      <c r="K3" s="4"/>
      <c r="L3" s="51"/>
      <c r="M3" s="4"/>
      <c r="N3" s="4"/>
      <c r="O3" s="4"/>
      <c r="P3" s="4"/>
      <c r="Q3" s="4"/>
      <c r="R3" s="4"/>
      <c r="S3" s="4"/>
      <c r="T3" s="6"/>
      <c r="U3" s="39"/>
    </row>
    <row r="4" spans="3:21" ht="13.5" hidden="1" thickBot="1">
      <c r="C4" s="6"/>
      <c r="D4" s="6"/>
      <c r="E4" s="4"/>
      <c r="F4" s="4" t="s">
        <v>41</v>
      </c>
      <c r="G4" s="4"/>
      <c r="H4" s="4"/>
      <c r="I4" s="9"/>
      <c r="J4" s="5"/>
      <c r="K4" s="4"/>
      <c r="L4" s="51"/>
      <c r="M4" s="4"/>
      <c r="N4" s="4"/>
      <c r="O4" s="4"/>
      <c r="P4" s="4"/>
      <c r="Q4" s="4"/>
      <c r="R4" s="4"/>
      <c r="S4" s="4"/>
      <c r="T4" s="6"/>
      <c r="U4" s="39"/>
    </row>
    <row r="5" spans="3:21" ht="13.5" hidden="1" thickBot="1">
      <c r="C5" s="6"/>
      <c r="D5" s="6"/>
      <c r="E5" s="4"/>
      <c r="F5" s="4" t="s">
        <v>41</v>
      </c>
      <c r="G5" s="4"/>
      <c r="H5" s="4"/>
      <c r="I5" s="9"/>
      <c r="J5" s="5"/>
      <c r="K5" s="4"/>
      <c r="L5" s="51"/>
      <c r="M5" s="4"/>
      <c r="N5" s="4"/>
      <c r="O5" s="4"/>
      <c r="P5" s="4"/>
      <c r="Q5" s="4"/>
      <c r="R5" s="4"/>
      <c r="S5" s="4"/>
      <c r="T5" s="6"/>
      <c r="U5" s="39"/>
    </row>
    <row r="6" spans="3:21" ht="13.5" hidden="1" thickBot="1">
      <c r="C6" s="6"/>
      <c r="D6" s="6"/>
      <c r="E6" s="4"/>
      <c r="F6" s="4" t="s">
        <v>41</v>
      </c>
      <c r="G6" s="4"/>
      <c r="H6" s="4"/>
      <c r="I6" s="9"/>
      <c r="J6" s="5"/>
      <c r="K6" s="4"/>
      <c r="L6" s="51"/>
      <c r="M6" s="4"/>
      <c r="N6" s="4"/>
      <c r="O6" s="4"/>
      <c r="P6" s="4"/>
      <c r="Q6" s="4"/>
      <c r="R6" s="4"/>
      <c r="S6" s="4"/>
      <c r="T6" s="6"/>
      <c r="U6" s="39"/>
    </row>
    <row r="7" spans="1:21" s="45" customFormat="1" ht="13.5" thickBot="1">
      <c r="A7" s="42"/>
      <c r="B7" s="10"/>
      <c r="C7" s="18" t="s">
        <v>0</v>
      </c>
      <c r="D7" s="19"/>
      <c r="E7" s="19"/>
      <c r="F7" s="19"/>
      <c r="G7" s="19"/>
      <c r="H7" s="19"/>
      <c r="I7" s="20"/>
      <c r="J7" s="20"/>
      <c r="K7" s="19"/>
      <c r="L7" s="19"/>
      <c r="M7" s="18" t="s">
        <v>1</v>
      </c>
      <c r="N7" s="19"/>
      <c r="O7" s="19"/>
      <c r="P7" s="19"/>
      <c r="Q7" s="19"/>
      <c r="R7" s="19"/>
      <c r="S7" s="19"/>
      <c r="T7" s="19"/>
      <c r="U7" s="21"/>
    </row>
    <row r="8" spans="1:21" s="46" customFormat="1" ht="141" customHeight="1" thickBot="1">
      <c r="A8" s="49" t="s">
        <v>2</v>
      </c>
      <c r="B8" s="11" t="s">
        <v>3</v>
      </c>
      <c r="C8" s="14" t="s">
        <v>4</v>
      </c>
      <c r="D8" s="15" t="s">
        <v>5</v>
      </c>
      <c r="E8" s="15" t="s">
        <v>346</v>
      </c>
      <c r="F8" s="15" t="s">
        <v>347</v>
      </c>
      <c r="G8" s="15" t="s">
        <v>7</v>
      </c>
      <c r="H8" s="15" t="s">
        <v>8</v>
      </c>
      <c r="I8" s="16" t="s">
        <v>9</v>
      </c>
      <c r="J8" s="16" t="s">
        <v>10</v>
      </c>
      <c r="K8" s="15" t="s">
        <v>11</v>
      </c>
      <c r="L8" s="44" t="s">
        <v>12</v>
      </c>
      <c r="M8" s="14" t="s">
        <v>348</v>
      </c>
      <c r="N8" s="15" t="s">
        <v>13</v>
      </c>
      <c r="O8" s="15" t="s">
        <v>14</v>
      </c>
      <c r="P8" s="15" t="s">
        <v>15</v>
      </c>
      <c r="Q8" s="15" t="s">
        <v>16</v>
      </c>
      <c r="R8" s="15" t="s">
        <v>17</v>
      </c>
      <c r="S8" s="15" t="s">
        <v>18</v>
      </c>
      <c r="T8" s="15" t="s">
        <v>19</v>
      </c>
      <c r="U8" s="17" t="s">
        <v>20</v>
      </c>
    </row>
    <row r="9" spans="1:22" ht="12.75">
      <c r="A9" s="57">
        <v>1</v>
      </c>
      <c r="B9" s="3" t="s">
        <v>33</v>
      </c>
      <c r="C9" s="35">
        <v>5.7531</v>
      </c>
      <c r="D9" s="3">
        <v>269</v>
      </c>
      <c r="E9" s="33" t="s">
        <v>145</v>
      </c>
      <c r="F9" s="33" t="s">
        <v>34</v>
      </c>
      <c r="G9" s="33">
        <v>9</v>
      </c>
      <c r="H9" s="33" t="s">
        <v>145</v>
      </c>
      <c r="I9" s="34">
        <v>19.812</v>
      </c>
      <c r="J9" s="34">
        <v>1.8288000000000002</v>
      </c>
      <c r="K9" s="3">
        <v>90</v>
      </c>
      <c r="L9" s="56" t="s">
        <v>36</v>
      </c>
      <c r="M9" s="33"/>
      <c r="N9" s="33"/>
      <c r="O9" s="33"/>
      <c r="P9" s="33"/>
      <c r="Q9" s="33"/>
      <c r="R9" s="33"/>
      <c r="S9" s="33" t="s">
        <v>37</v>
      </c>
      <c r="T9" s="3"/>
      <c r="U9" s="3"/>
      <c r="V9" s="61">
        <v>179</v>
      </c>
    </row>
    <row r="10" spans="1:22" ht="12.75">
      <c r="A10" s="58">
        <v>2</v>
      </c>
      <c r="B10" s="3" t="s">
        <v>39</v>
      </c>
      <c r="C10" s="35">
        <v>4.4958</v>
      </c>
      <c r="D10" s="3">
        <v>349</v>
      </c>
      <c r="E10" s="33" t="s">
        <v>145</v>
      </c>
      <c r="F10" s="33" t="s">
        <v>34</v>
      </c>
      <c r="G10" s="33">
        <v>7</v>
      </c>
      <c r="H10" s="33" t="s">
        <v>145</v>
      </c>
      <c r="I10" s="34">
        <v>15.24</v>
      </c>
      <c r="J10" s="34">
        <v>1.8288000000000002</v>
      </c>
      <c r="K10" s="3">
        <v>90</v>
      </c>
      <c r="L10" s="52" t="s">
        <v>36</v>
      </c>
      <c r="M10" s="33"/>
      <c r="N10" s="33"/>
      <c r="O10" s="33"/>
      <c r="P10" s="33"/>
      <c r="Q10" s="33"/>
      <c r="R10" s="33"/>
      <c r="S10" s="33" t="s">
        <v>37</v>
      </c>
      <c r="T10" s="3"/>
      <c r="U10" s="3"/>
      <c r="V10" s="61">
        <v>259</v>
      </c>
    </row>
    <row r="11" spans="1:22" ht="12.75">
      <c r="A11" s="57">
        <v>3</v>
      </c>
      <c r="B11" s="3" t="s">
        <v>151</v>
      </c>
      <c r="C11" s="35">
        <v>3.3146999999999998</v>
      </c>
      <c r="D11" s="3">
        <v>224</v>
      </c>
      <c r="E11" s="33" t="s">
        <v>145</v>
      </c>
      <c r="F11" s="33" t="s">
        <v>34</v>
      </c>
      <c r="G11" s="33">
        <v>8</v>
      </c>
      <c r="H11" s="33" t="s">
        <v>145</v>
      </c>
      <c r="I11" s="34">
        <v>16.764</v>
      </c>
      <c r="J11" s="34">
        <v>1.8288000000000002</v>
      </c>
      <c r="K11" s="3">
        <v>5</v>
      </c>
      <c r="L11" s="52" t="s">
        <v>145</v>
      </c>
      <c r="M11" s="33"/>
      <c r="N11" s="33"/>
      <c r="O11" s="33"/>
      <c r="P11" s="33"/>
      <c r="Q11" s="33"/>
      <c r="R11" s="33"/>
      <c r="S11" s="33" t="s">
        <v>37</v>
      </c>
      <c r="T11" s="3"/>
      <c r="U11" s="3"/>
      <c r="V11" s="61">
        <v>219</v>
      </c>
    </row>
    <row r="12" spans="1:22" ht="12.75">
      <c r="A12" s="58">
        <v>4</v>
      </c>
      <c r="B12" s="3" t="s">
        <v>49</v>
      </c>
      <c r="C12" s="35">
        <v>3.3528</v>
      </c>
      <c r="D12" s="3">
        <v>32</v>
      </c>
      <c r="E12" s="33" t="s">
        <v>145</v>
      </c>
      <c r="F12" s="33" t="s">
        <v>34</v>
      </c>
      <c r="G12" s="33">
        <v>8</v>
      </c>
      <c r="H12" s="33" t="s">
        <v>35</v>
      </c>
      <c r="I12" s="34">
        <v>17.3736</v>
      </c>
      <c r="J12" s="34">
        <v>0</v>
      </c>
      <c r="K12" s="3">
        <v>90</v>
      </c>
      <c r="L12" s="52" t="s">
        <v>36</v>
      </c>
      <c r="M12" s="33"/>
      <c r="N12" s="33"/>
      <c r="O12" s="33"/>
      <c r="P12" s="33"/>
      <c r="Q12" s="33"/>
      <c r="R12" s="33"/>
      <c r="S12" s="33" t="s">
        <v>37</v>
      </c>
      <c r="T12" s="3">
        <v>0</v>
      </c>
      <c r="U12" s="3"/>
      <c r="V12" s="61">
        <v>58</v>
      </c>
    </row>
    <row r="13" spans="1:22" ht="12.75">
      <c r="A13" s="57">
        <v>5</v>
      </c>
      <c r="B13" s="3" t="s">
        <v>55</v>
      </c>
      <c r="C13" s="35">
        <v>8.1915</v>
      </c>
      <c r="D13" s="3">
        <v>35</v>
      </c>
      <c r="E13" s="33" t="s">
        <v>145</v>
      </c>
      <c r="F13" s="33" t="s">
        <v>34</v>
      </c>
      <c r="G13" s="33">
        <v>8</v>
      </c>
      <c r="H13" s="33" t="s">
        <v>145</v>
      </c>
      <c r="I13" s="34">
        <v>10.668000000000001</v>
      </c>
      <c r="J13" s="34">
        <v>1.6764000000000001</v>
      </c>
      <c r="K13" s="3">
        <v>80</v>
      </c>
      <c r="L13" s="52" t="s">
        <v>36</v>
      </c>
      <c r="M13" s="33"/>
      <c r="N13" s="33"/>
      <c r="O13" s="33"/>
      <c r="P13" s="33"/>
      <c r="Q13" s="33"/>
      <c r="R13" s="33"/>
      <c r="S13" s="33" t="s">
        <v>37</v>
      </c>
      <c r="T13" s="3">
        <v>180</v>
      </c>
      <c r="U13" s="3"/>
      <c r="V13" s="61">
        <v>45</v>
      </c>
    </row>
    <row r="14" spans="1:22" ht="12.75">
      <c r="A14" s="58">
        <v>6</v>
      </c>
      <c r="B14" s="3" t="s">
        <v>297</v>
      </c>
      <c r="C14" s="35">
        <v>19.278599999999997</v>
      </c>
      <c r="D14" s="3">
        <v>292</v>
      </c>
      <c r="E14" s="33" t="s">
        <v>145</v>
      </c>
      <c r="F14" s="33" t="s">
        <v>34</v>
      </c>
      <c r="G14" s="33">
        <v>8</v>
      </c>
      <c r="H14" s="33" t="s">
        <v>47</v>
      </c>
      <c r="I14" s="34">
        <v>19.812</v>
      </c>
      <c r="J14" s="34">
        <v>0</v>
      </c>
      <c r="K14" s="3">
        <v>135</v>
      </c>
      <c r="L14" s="40"/>
      <c r="M14" s="33"/>
      <c r="N14" s="33"/>
      <c r="O14" s="33"/>
      <c r="P14" s="33"/>
      <c r="Q14" s="33"/>
      <c r="R14" s="33"/>
      <c r="S14" s="33" t="s">
        <v>37</v>
      </c>
      <c r="T14" s="3"/>
      <c r="U14" s="3"/>
      <c r="V14" s="61">
        <v>157</v>
      </c>
    </row>
    <row r="15" spans="1:22" ht="12.75">
      <c r="A15" s="57">
        <v>7</v>
      </c>
      <c r="B15" s="3" t="s">
        <v>168</v>
      </c>
      <c r="C15" s="35">
        <v>9.2583</v>
      </c>
      <c r="D15" s="3">
        <v>78</v>
      </c>
      <c r="E15" s="33" t="s">
        <v>145</v>
      </c>
      <c r="F15" s="33" t="s">
        <v>34</v>
      </c>
      <c r="G15" s="33">
        <v>6</v>
      </c>
      <c r="H15" s="33" t="s">
        <v>145</v>
      </c>
      <c r="I15" s="34">
        <v>19.5072</v>
      </c>
      <c r="J15" s="34">
        <v>1.8288000000000002</v>
      </c>
      <c r="K15" s="3">
        <v>0</v>
      </c>
      <c r="L15" s="52" t="s">
        <v>145</v>
      </c>
      <c r="M15" s="33"/>
      <c r="N15" s="33"/>
      <c r="O15" s="33"/>
      <c r="P15" s="33"/>
      <c r="Q15" s="33"/>
      <c r="R15" s="33"/>
      <c r="S15" s="33" t="s">
        <v>37</v>
      </c>
      <c r="T15" s="3">
        <v>270</v>
      </c>
      <c r="U15" s="3"/>
      <c r="V15" s="61">
        <v>78</v>
      </c>
    </row>
    <row r="16" spans="1:22" ht="12.75">
      <c r="A16" s="58">
        <v>8</v>
      </c>
      <c r="B16" s="3" t="s">
        <v>69</v>
      </c>
      <c r="C16" s="35">
        <v>4.876799999999999</v>
      </c>
      <c r="D16" s="3">
        <v>331</v>
      </c>
      <c r="E16" s="33" t="s">
        <v>145</v>
      </c>
      <c r="F16" s="33" t="s">
        <v>34</v>
      </c>
      <c r="G16" s="33">
        <v>8</v>
      </c>
      <c r="H16" s="33" t="s">
        <v>145</v>
      </c>
      <c r="I16" s="34">
        <v>16.4592</v>
      </c>
      <c r="J16" s="34">
        <v>1.6764000000000001</v>
      </c>
      <c r="K16" s="3">
        <v>90</v>
      </c>
      <c r="L16" s="52" t="s">
        <v>36</v>
      </c>
      <c r="M16" s="33"/>
      <c r="N16" s="33"/>
      <c r="O16" s="33"/>
      <c r="P16" s="33"/>
      <c r="Q16" s="33"/>
      <c r="R16" s="33"/>
      <c r="S16" s="33" t="s">
        <v>37</v>
      </c>
      <c r="T16" s="3">
        <v>180</v>
      </c>
      <c r="U16" s="3"/>
      <c r="V16" s="61">
        <v>241</v>
      </c>
    </row>
    <row r="17" spans="1:22" ht="12.75">
      <c r="A17" s="57">
        <v>9</v>
      </c>
      <c r="B17" s="3" t="s">
        <v>70</v>
      </c>
      <c r="C17" s="35">
        <v>4.876799999999999</v>
      </c>
      <c r="D17" s="3">
        <v>331</v>
      </c>
      <c r="E17" s="33" t="s">
        <v>145</v>
      </c>
      <c r="F17" s="33" t="s">
        <v>34</v>
      </c>
      <c r="G17" s="33">
        <v>8</v>
      </c>
      <c r="H17" s="33" t="s">
        <v>145</v>
      </c>
      <c r="I17" s="34">
        <v>18.288</v>
      </c>
      <c r="J17" s="34">
        <v>1.6764000000000001</v>
      </c>
      <c r="K17" s="3">
        <v>90</v>
      </c>
      <c r="L17" s="52" t="s">
        <v>36</v>
      </c>
      <c r="M17" s="33"/>
      <c r="N17" s="33"/>
      <c r="O17" s="33"/>
      <c r="P17" s="33"/>
      <c r="Q17" s="33"/>
      <c r="R17" s="33"/>
      <c r="S17" s="33" t="s">
        <v>37</v>
      </c>
      <c r="T17" s="3">
        <v>180</v>
      </c>
      <c r="U17" s="3"/>
      <c r="V17" s="61">
        <v>241</v>
      </c>
    </row>
    <row r="18" spans="1:22" ht="12.75">
      <c r="A18" s="58">
        <v>10</v>
      </c>
      <c r="B18" s="3" t="s">
        <v>73</v>
      </c>
      <c r="C18" s="35">
        <v>3.4671</v>
      </c>
      <c r="D18" s="3">
        <v>316</v>
      </c>
      <c r="E18" s="33" t="s">
        <v>145</v>
      </c>
      <c r="F18" s="33" t="s">
        <v>34</v>
      </c>
      <c r="G18" s="33">
        <v>8</v>
      </c>
      <c r="H18" s="33" t="s">
        <v>145</v>
      </c>
      <c r="I18" s="34">
        <v>16.154400000000003</v>
      </c>
      <c r="J18" s="34">
        <v>1.8288000000000002</v>
      </c>
      <c r="K18" s="3">
        <v>100</v>
      </c>
      <c r="L18" s="52" t="s">
        <v>36</v>
      </c>
      <c r="M18" s="33"/>
      <c r="N18" s="33"/>
      <c r="O18" s="33"/>
      <c r="P18" s="33"/>
      <c r="Q18" s="33"/>
      <c r="R18" s="33"/>
      <c r="S18" s="33" t="s">
        <v>37</v>
      </c>
      <c r="T18" s="3"/>
      <c r="U18" s="3"/>
      <c r="V18" s="61">
        <v>216</v>
      </c>
    </row>
    <row r="19" spans="1:22" ht="12.75">
      <c r="A19" s="57">
        <v>11</v>
      </c>
      <c r="B19" s="3" t="s">
        <v>265</v>
      </c>
      <c r="C19" s="35">
        <v>20.8788</v>
      </c>
      <c r="D19" s="3">
        <v>149</v>
      </c>
      <c r="E19" s="33" t="s">
        <v>343</v>
      </c>
      <c r="F19" s="33" t="s">
        <v>34</v>
      </c>
      <c r="G19" s="33">
        <v>7</v>
      </c>
      <c r="H19" s="33" t="s">
        <v>145</v>
      </c>
      <c r="I19" s="34">
        <v>12.192</v>
      </c>
      <c r="J19" s="34">
        <v>1.8288000000000002</v>
      </c>
      <c r="K19" s="3">
        <v>45</v>
      </c>
      <c r="L19" s="52"/>
      <c r="M19" s="33"/>
      <c r="N19" s="33"/>
      <c r="O19" s="33"/>
      <c r="P19" s="33"/>
      <c r="Q19" s="33"/>
      <c r="R19" s="33"/>
      <c r="S19" s="33" t="s">
        <v>37</v>
      </c>
      <c r="T19" s="3"/>
      <c r="U19" s="3"/>
      <c r="V19" s="61">
        <v>104</v>
      </c>
    </row>
    <row r="20" spans="1:22" ht="12.75">
      <c r="A20" s="58">
        <v>12</v>
      </c>
      <c r="B20" s="3" t="s">
        <v>78</v>
      </c>
      <c r="C20" s="35">
        <v>6.248399999999999</v>
      </c>
      <c r="D20" s="3">
        <v>6</v>
      </c>
      <c r="E20" s="33" t="s">
        <v>145</v>
      </c>
      <c r="F20" s="33" t="s">
        <v>34</v>
      </c>
      <c r="G20" s="33">
        <v>8</v>
      </c>
      <c r="H20" s="33" t="s">
        <v>145</v>
      </c>
      <c r="I20" s="34">
        <v>18.288</v>
      </c>
      <c r="J20" s="34">
        <v>1.6764000000000001</v>
      </c>
      <c r="K20" s="3">
        <v>90</v>
      </c>
      <c r="L20" s="52" t="s">
        <v>36</v>
      </c>
      <c r="M20" s="33"/>
      <c r="N20" s="33"/>
      <c r="O20" s="33"/>
      <c r="P20" s="33"/>
      <c r="Q20" s="33"/>
      <c r="R20" s="33"/>
      <c r="S20" s="33" t="s">
        <v>37</v>
      </c>
      <c r="T20" s="3"/>
      <c r="U20" s="3"/>
      <c r="V20" s="61">
        <v>84</v>
      </c>
    </row>
    <row r="21" spans="1:22" ht="12.75">
      <c r="A21" s="57">
        <v>13</v>
      </c>
      <c r="B21" s="3" t="s">
        <v>79</v>
      </c>
      <c r="C21" s="35">
        <v>3.429</v>
      </c>
      <c r="D21" s="3">
        <v>186</v>
      </c>
      <c r="E21" s="33" t="s">
        <v>145</v>
      </c>
      <c r="F21" s="33" t="s">
        <v>41</v>
      </c>
      <c r="G21" s="33">
        <v>8</v>
      </c>
      <c r="H21" s="33" t="s">
        <v>35</v>
      </c>
      <c r="I21" s="34">
        <v>15.24</v>
      </c>
      <c r="J21" s="34" t="s">
        <v>35</v>
      </c>
      <c r="K21" s="3">
        <v>90</v>
      </c>
      <c r="L21" s="52" t="s">
        <v>36</v>
      </c>
      <c r="M21" s="33"/>
      <c r="N21" s="33"/>
      <c r="O21" s="33"/>
      <c r="P21" s="33"/>
      <c r="Q21" s="33"/>
      <c r="R21" s="33"/>
      <c r="S21" s="33" t="s">
        <v>37</v>
      </c>
      <c r="T21" s="3">
        <v>0</v>
      </c>
      <c r="U21" s="3"/>
      <c r="V21" s="61">
        <v>96</v>
      </c>
    </row>
    <row r="22" spans="1:22" ht="12.75">
      <c r="A22" s="58">
        <v>14</v>
      </c>
      <c r="B22" s="3" t="s">
        <v>189</v>
      </c>
      <c r="C22" s="35">
        <v>15.011399999999998</v>
      </c>
      <c r="D22" s="3">
        <v>120</v>
      </c>
      <c r="E22" s="33" t="s">
        <v>343</v>
      </c>
      <c r="F22" s="33" t="s">
        <v>34</v>
      </c>
      <c r="G22" s="33">
        <v>7</v>
      </c>
      <c r="H22" s="33" t="s">
        <v>145</v>
      </c>
      <c r="I22" s="34">
        <v>38.1</v>
      </c>
      <c r="J22" s="34">
        <v>1.8288000000000002</v>
      </c>
      <c r="K22" s="3">
        <v>0</v>
      </c>
      <c r="L22" s="52" t="s">
        <v>145</v>
      </c>
      <c r="M22" s="33"/>
      <c r="N22" s="33"/>
      <c r="O22" s="33"/>
      <c r="P22" s="33"/>
      <c r="Q22" s="33"/>
      <c r="R22" s="33"/>
      <c r="S22" s="33" t="s">
        <v>37</v>
      </c>
      <c r="T22" s="3"/>
      <c r="U22" s="3"/>
      <c r="V22" s="61">
        <v>120</v>
      </c>
    </row>
    <row r="23" spans="1:22" ht="12.75">
      <c r="A23" s="57">
        <v>15</v>
      </c>
      <c r="B23" s="3" t="s">
        <v>82</v>
      </c>
      <c r="C23" s="35">
        <v>7.239</v>
      </c>
      <c r="D23" s="3">
        <v>330</v>
      </c>
      <c r="E23" s="33" t="s">
        <v>145</v>
      </c>
      <c r="F23" s="33" t="s">
        <v>34</v>
      </c>
      <c r="G23" s="33">
        <v>8</v>
      </c>
      <c r="H23" s="33" t="s">
        <v>145</v>
      </c>
      <c r="I23" s="34">
        <v>18.288</v>
      </c>
      <c r="J23" s="34">
        <v>1.524</v>
      </c>
      <c r="K23" s="3">
        <v>90</v>
      </c>
      <c r="L23" s="52" t="s">
        <v>36</v>
      </c>
      <c r="M23" s="33"/>
      <c r="N23" s="33"/>
      <c r="O23" s="33"/>
      <c r="P23" s="33"/>
      <c r="Q23" s="33"/>
      <c r="R23" s="33"/>
      <c r="S23" s="33" t="s">
        <v>37</v>
      </c>
      <c r="T23" s="3">
        <v>180</v>
      </c>
      <c r="U23" s="3"/>
      <c r="V23" s="61">
        <v>240</v>
      </c>
    </row>
    <row r="24" spans="1:22" ht="12.75">
      <c r="A24" s="58">
        <v>16</v>
      </c>
      <c r="B24" s="3" t="s">
        <v>87</v>
      </c>
      <c r="C24" s="35">
        <v>3.3146999999999998</v>
      </c>
      <c r="D24" s="3">
        <v>134</v>
      </c>
      <c r="E24" s="33" t="s">
        <v>145</v>
      </c>
      <c r="F24" s="33" t="s">
        <v>34</v>
      </c>
      <c r="G24" s="33">
        <v>8</v>
      </c>
      <c r="H24" s="33" t="s">
        <v>145</v>
      </c>
      <c r="I24" s="34">
        <v>15.8496</v>
      </c>
      <c r="J24" s="34">
        <v>1.524</v>
      </c>
      <c r="K24" s="3">
        <v>90</v>
      </c>
      <c r="L24" s="52" t="s">
        <v>36</v>
      </c>
      <c r="M24" s="33"/>
      <c r="N24" s="33"/>
      <c r="O24" s="33"/>
      <c r="P24" s="33"/>
      <c r="Q24" s="33"/>
      <c r="R24" s="33"/>
      <c r="S24" s="33" t="s">
        <v>37</v>
      </c>
      <c r="T24" s="3">
        <v>0</v>
      </c>
      <c r="U24" s="3"/>
      <c r="V24" s="61">
        <v>44</v>
      </c>
    </row>
    <row r="25" spans="1:22" ht="12.75">
      <c r="A25" s="57">
        <v>17</v>
      </c>
      <c r="B25" s="3" t="s">
        <v>89</v>
      </c>
      <c r="C25" s="35">
        <v>5.6388</v>
      </c>
      <c r="D25" s="3">
        <v>56</v>
      </c>
      <c r="E25" s="33" t="s">
        <v>145</v>
      </c>
      <c r="F25" s="33" t="s">
        <v>34</v>
      </c>
      <c r="G25" s="33">
        <v>8</v>
      </c>
      <c r="H25" s="33" t="s">
        <v>145</v>
      </c>
      <c r="I25" s="34">
        <v>21.336000000000002</v>
      </c>
      <c r="J25" s="34">
        <v>1.524</v>
      </c>
      <c r="K25" s="3">
        <v>90</v>
      </c>
      <c r="L25" s="52" t="s">
        <v>36</v>
      </c>
      <c r="M25" s="33"/>
      <c r="N25" s="33"/>
      <c r="O25" s="33"/>
      <c r="P25" s="33"/>
      <c r="Q25" s="33"/>
      <c r="R25" s="33"/>
      <c r="S25" s="33" t="s">
        <v>37</v>
      </c>
      <c r="T25" s="3"/>
      <c r="U25" s="3"/>
      <c r="V25" s="61">
        <v>34</v>
      </c>
    </row>
    <row r="26" spans="1:22" ht="12.75">
      <c r="A26" s="58">
        <v>18</v>
      </c>
      <c r="B26" s="3" t="s">
        <v>204</v>
      </c>
      <c r="C26" s="35">
        <v>5.6388</v>
      </c>
      <c r="D26" s="3">
        <v>56</v>
      </c>
      <c r="E26" s="33" t="s">
        <v>145</v>
      </c>
      <c r="F26" s="33" t="s">
        <v>34</v>
      </c>
      <c r="G26" s="33">
        <v>8</v>
      </c>
      <c r="H26" s="33" t="s">
        <v>145</v>
      </c>
      <c r="I26" s="34">
        <v>20.4216</v>
      </c>
      <c r="J26" s="34">
        <v>1.524</v>
      </c>
      <c r="K26" s="3">
        <v>0</v>
      </c>
      <c r="L26" s="52" t="s">
        <v>145</v>
      </c>
      <c r="M26" s="33"/>
      <c r="N26" s="33"/>
      <c r="O26" s="33"/>
      <c r="P26" s="33"/>
      <c r="Q26" s="33"/>
      <c r="R26" s="33"/>
      <c r="S26" s="33" t="s">
        <v>37</v>
      </c>
      <c r="T26" s="3"/>
      <c r="U26" s="3"/>
      <c r="V26" s="61">
        <v>56</v>
      </c>
    </row>
    <row r="27" spans="1:22" ht="12.75">
      <c r="A27" s="57">
        <v>19</v>
      </c>
      <c r="B27" s="3" t="s">
        <v>300</v>
      </c>
      <c r="C27" s="35">
        <v>6.095999999999999</v>
      </c>
      <c r="D27" s="3">
        <v>49</v>
      </c>
      <c r="E27" s="33" t="s">
        <v>145</v>
      </c>
      <c r="F27" s="33" t="s">
        <v>34</v>
      </c>
      <c r="G27" s="33">
        <v>9</v>
      </c>
      <c r="H27" s="33" t="s">
        <v>145</v>
      </c>
      <c r="I27" s="34">
        <v>20.4216</v>
      </c>
      <c r="J27" s="34">
        <v>1.8288000000000002</v>
      </c>
      <c r="K27" s="3">
        <v>130</v>
      </c>
      <c r="L27" s="52"/>
      <c r="M27" s="33"/>
      <c r="N27" s="33"/>
      <c r="O27" s="33"/>
      <c r="P27" s="33"/>
      <c r="Q27" s="33"/>
      <c r="R27" s="33"/>
      <c r="S27" s="33" t="s">
        <v>37</v>
      </c>
      <c r="T27" s="3">
        <v>40</v>
      </c>
      <c r="U27" s="3"/>
      <c r="V27" s="61">
        <v>81</v>
      </c>
    </row>
    <row r="28" spans="1:22" ht="12.75">
      <c r="A28" s="58">
        <v>20</v>
      </c>
      <c r="B28" s="3" t="s">
        <v>208</v>
      </c>
      <c r="C28" s="35">
        <v>6.095999999999999</v>
      </c>
      <c r="D28" s="3">
        <v>49</v>
      </c>
      <c r="E28" s="33" t="s">
        <v>145</v>
      </c>
      <c r="F28" s="33" t="s">
        <v>34</v>
      </c>
      <c r="G28" s="33">
        <v>9</v>
      </c>
      <c r="H28" s="33" t="s">
        <v>145</v>
      </c>
      <c r="I28" s="34">
        <v>8.2296</v>
      </c>
      <c r="J28" s="34">
        <v>1.6764000000000001</v>
      </c>
      <c r="K28" s="3">
        <v>0</v>
      </c>
      <c r="L28" s="52" t="s">
        <v>145</v>
      </c>
      <c r="M28" s="33"/>
      <c r="N28" s="33"/>
      <c r="O28" s="33"/>
      <c r="P28" s="33"/>
      <c r="Q28" s="33"/>
      <c r="R28" s="33"/>
      <c r="S28" s="33" t="s">
        <v>37</v>
      </c>
      <c r="T28" s="3">
        <v>270</v>
      </c>
      <c r="U28" s="3"/>
      <c r="V28" s="61">
        <v>49</v>
      </c>
    </row>
    <row r="29" spans="1:22" ht="12.75">
      <c r="A29" s="57">
        <v>21</v>
      </c>
      <c r="B29" s="3" t="s">
        <v>101</v>
      </c>
      <c r="C29" s="35">
        <v>10.5918</v>
      </c>
      <c r="D29" s="3">
        <v>115</v>
      </c>
      <c r="E29" s="33" t="s">
        <v>145</v>
      </c>
      <c r="F29" s="33" t="s">
        <v>34</v>
      </c>
      <c r="G29" s="33">
        <v>8</v>
      </c>
      <c r="H29" s="33" t="s">
        <v>145</v>
      </c>
      <c r="I29" s="34">
        <v>19.812</v>
      </c>
      <c r="J29" s="34">
        <v>1.524</v>
      </c>
      <c r="K29" s="3">
        <v>90</v>
      </c>
      <c r="L29" s="52" t="s">
        <v>36</v>
      </c>
      <c r="M29" s="33"/>
      <c r="N29" s="33"/>
      <c r="O29" s="33"/>
      <c r="P29" s="33"/>
      <c r="Q29" s="33"/>
      <c r="R29" s="33"/>
      <c r="S29" s="33" t="s">
        <v>37</v>
      </c>
      <c r="T29" s="3">
        <v>180</v>
      </c>
      <c r="U29" s="3"/>
      <c r="V29" s="61">
        <v>25</v>
      </c>
    </row>
    <row r="30" spans="1:22" ht="12.75">
      <c r="A30" s="58">
        <v>22</v>
      </c>
      <c r="B30" s="3" t="s">
        <v>102</v>
      </c>
      <c r="C30" s="35">
        <v>16.5735</v>
      </c>
      <c r="D30" s="3">
        <v>39</v>
      </c>
      <c r="E30" s="33" t="s">
        <v>145</v>
      </c>
      <c r="F30" s="33" t="s">
        <v>34</v>
      </c>
      <c r="G30" s="33">
        <v>7</v>
      </c>
      <c r="H30" s="33" t="s">
        <v>145</v>
      </c>
      <c r="I30" s="34">
        <v>14.020800000000001</v>
      </c>
      <c r="J30" s="34">
        <v>1.8288000000000002</v>
      </c>
      <c r="K30" s="3">
        <v>90</v>
      </c>
      <c r="L30" s="52" t="s">
        <v>36</v>
      </c>
      <c r="M30" s="33"/>
      <c r="N30" s="33"/>
      <c r="O30" s="33"/>
      <c r="P30" s="33"/>
      <c r="Q30" s="33"/>
      <c r="R30" s="33"/>
      <c r="S30" s="33" t="s">
        <v>37</v>
      </c>
      <c r="T30" s="3"/>
      <c r="U30" s="3"/>
      <c r="V30" s="61">
        <v>51</v>
      </c>
    </row>
    <row r="31" spans="1:22" ht="12.75">
      <c r="A31" s="57">
        <v>23</v>
      </c>
      <c r="B31" s="3" t="s">
        <v>332</v>
      </c>
      <c r="C31" s="35">
        <v>10.5918</v>
      </c>
      <c r="D31" s="3">
        <v>12</v>
      </c>
      <c r="E31" s="33" t="s">
        <v>145</v>
      </c>
      <c r="F31" s="33" t="s">
        <v>34</v>
      </c>
      <c r="G31" s="33">
        <v>8</v>
      </c>
      <c r="H31" s="33" t="s">
        <v>145</v>
      </c>
      <c r="I31" s="34">
        <v>31.3944</v>
      </c>
      <c r="J31" s="34">
        <v>1.9812</v>
      </c>
      <c r="K31" s="3">
        <v>15</v>
      </c>
      <c r="L31" s="52"/>
      <c r="M31" s="33"/>
      <c r="N31" s="33"/>
      <c r="O31" s="33"/>
      <c r="P31" s="33"/>
      <c r="Q31" s="33"/>
      <c r="R31" s="33"/>
      <c r="S31" s="33" t="s">
        <v>37</v>
      </c>
      <c r="T31" s="3">
        <v>270</v>
      </c>
      <c r="U31" s="3"/>
      <c r="V31" s="61">
        <v>3</v>
      </c>
    </row>
    <row r="32" spans="1:22" ht="12.75">
      <c r="A32" s="58">
        <v>24</v>
      </c>
      <c r="B32" s="3" t="s">
        <v>306</v>
      </c>
      <c r="C32" s="35">
        <v>7.467599999999999</v>
      </c>
      <c r="D32" s="3">
        <v>32</v>
      </c>
      <c r="E32" s="33" t="s">
        <v>145</v>
      </c>
      <c r="F32" s="33" t="s">
        <v>34</v>
      </c>
      <c r="G32" s="33">
        <v>8</v>
      </c>
      <c r="H32" s="33" t="s">
        <v>145</v>
      </c>
      <c r="I32" s="34">
        <v>10.668000000000001</v>
      </c>
      <c r="J32" s="34" t="s">
        <v>35</v>
      </c>
      <c r="K32" s="3">
        <v>130</v>
      </c>
      <c r="L32" s="52"/>
      <c r="M32" s="33"/>
      <c r="N32" s="33"/>
      <c r="O32" s="33"/>
      <c r="P32" s="33"/>
      <c r="Q32" s="33"/>
      <c r="R32" s="33"/>
      <c r="S32" s="33" t="s">
        <v>37</v>
      </c>
      <c r="T32" s="3"/>
      <c r="U32" s="3"/>
      <c r="V32" s="61">
        <v>98</v>
      </c>
    </row>
    <row r="33" spans="1:22" ht="12.75">
      <c r="A33" s="57">
        <v>25</v>
      </c>
      <c r="B33" s="3" t="s">
        <v>227</v>
      </c>
      <c r="C33" s="35">
        <v>7.467599999999999</v>
      </c>
      <c r="D33" s="3">
        <v>32</v>
      </c>
      <c r="E33" s="33" t="s">
        <v>145</v>
      </c>
      <c r="F33" s="33" t="s">
        <v>34</v>
      </c>
      <c r="G33" s="33">
        <v>8</v>
      </c>
      <c r="H33" s="33" t="s">
        <v>145</v>
      </c>
      <c r="I33" s="34">
        <v>30.48</v>
      </c>
      <c r="J33" s="34" t="s">
        <v>35</v>
      </c>
      <c r="K33" s="3">
        <v>0</v>
      </c>
      <c r="L33" s="52" t="s">
        <v>145</v>
      </c>
      <c r="M33" s="33"/>
      <c r="N33" s="33"/>
      <c r="O33" s="33"/>
      <c r="P33" s="33"/>
      <c r="Q33" s="33"/>
      <c r="R33" s="33"/>
      <c r="S33" s="33" t="s">
        <v>37</v>
      </c>
      <c r="T33" s="3"/>
      <c r="U33" s="3"/>
      <c r="V33" s="61">
        <v>32</v>
      </c>
    </row>
    <row r="34" spans="1:22" ht="12.75">
      <c r="A34" s="58">
        <v>26</v>
      </c>
      <c r="B34" s="3" t="s">
        <v>114</v>
      </c>
      <c r="C34" s="35">
        <v>1.6382999999999999</v>
      </c>
      <c r="D34" s="3">
        <v>281</v>
      </c>
      <c r="E34" s="33" t="s">
        <v>145</v>
      </c>
      <c r="F34" s="33" t="s">
        <v>34</v>
      </c>
      <c r="G34" s="33">
        <v>8</v>
      </c>
      <c r="H34" s="33" t="s">
        <v>145</v>
      </c>
      <c r="I34" s="34">
        <v>22.86</v>
      </c>
      <c r="J34" s="34">
        <v>1.8288000000000002</v>
      </c>
      <c r="K34" s="3">
        <v>90</v>
      </c>
      <c r="L34" s="52" t="s">
        <v>36</v>
      </c>
      <c r="M34" s="33"/>
      <c r="N34" s="33"/>
      <c r="O34" s="33"/>
      <c r="P34" s="33"/>
      <c r="Q34" s="33"/>
      <c r="R34" s="33"/>
      <c r="S34" s="33" t="s">
        <v>37</v>
      </c>
      <c r="T34" s="3"/>
      <c r="U34" s="3"/>
      <c r="V34" s="61">
        <v>191</v>
      </c>
    </row>
    <row r="35" spans="1:22" ht="12.75">
      <c r="A35" s="57">
        <v>27</v>
      </c>
      <c r="B35" s="3" t="s">
        <v>123</v>
      </c>
      <c r="C35" s="35">
        <v>10.5918</v>
      </c>
      <c r="D35" s="3">
        <v>116</v>
      </c>
      <c r="E35" s="33" t="s">
        <v>145</v>
      </c>
      <c r="F35" s="33" t="s">
        <v>34</v>
      </c>
      <c r="G35" s="33">
        <v>8</v>
      </c>
      <c r="H35" s="33" t="s">
        <v>145</v>
      </c>
      <c r="I35" s="34">
        <v>19.2024</v>
      </c>
      <c r="J35" s="34">
        <v>1.2192</v>
      </c>
      <c r="K35" s="3">
        <v>90</v>
      </c>
      <c r="L35" s="52" t="s">
        <v>36</v>
      </c>
      <c r="M35" s="33"/>
      <c r="N35" s="33"/>
      <c r="O35" s="33"/>
      <c r="P35" s="33"/>
      <c r="Q35" s="33"/>
      <c r="R35" s="33"/>
      <c r="S35" s="33" t="s">
        <v>37</v>
      </c>
      <c r="T35" s="3"/>
      <c r="U35" s="3"/>
      <c r="V35" s="61">
        <v>26</v>
      </c>
    </row>
    <row r="36" spans="1:22" ht="12.75">
      <c r="A36" s="58">
        <v>28</v>
      </c>
      <c r="B36" s="3" t="s">
        <v>126</v>
      </c>
      <c r="C36" s="35">
        <v>3.6576</v>
      </c>
      <c r="D36" s="3">
        <v>183</v>
      </c>
      <c r="E36" s="33" t="s">
        <v>145</v>
      </c>
      <c r="F36" s="33" t="s">
        <v>34</v>
      </c>
      <c r="G36" s="33">
        <v>8</v>
      </c>
      <c r="H36" s="33" t="s">
        <v>145</v>
      </c>
      <c r="I36" s="34">
        <v>15.24</v>
      </c>
      <c r="J36" s="34">
        <v>1.8288000000000002</v>
      </c>
      <c r="K36" s="3">
        <v>90</v>
      </c>
      <c r="L36" s="52" t="s">
        <v>36</v>
      </c>
      <c r="M36" s="33"/>
      <c r="N36" s="33"/>
      <c r="O36" s="33"/>
      <c r="P36" s="33"/>
      <c r="Q36" s="33"/>
      <c r="R36" s="33"/>
      <c r="S36" s="33" t="s">
        <v>37</v>
      </c>
      <c r="T36" s="3">
        <v>0</v>
      </c>
      <c r="U36" s="3"/>
      <c r="V36" s="61">
        <v>93</v>
      </c>
    </row>
    <row r="37" spans="1:22" ht="12.75">
      <c r="A37" s="57">
        <v>29</v>
      </c>
      <c r="B37" s="3" t="s">
        <v>339</v>
      </c>
      <c r="C37" s="35">
        <v>22.86</v>
      </c>
      <c r="D37" s="3">
        <v>162</v>
      </c>
      <c r="E37" s="33" t="s">
        <v>343</v>
      </c>
      <c r="F37" s="33" t="s">
        <v>34</v>
      </c>
      <c r="G37" s="33">
        <v>7</v>
      </c>
      <c r="H37" s="33" t="s">
        <v>145</v>
      </c>
      <c r="I37" s="34">
        <v>13.716000000000001</v>
      </c>
      <c r="J37" s="34">
        <v>1.8288000000000002</v>
      </c>
      <c r="K37" s="3">
        <v>30</v>
      </c>
      <c r="L37" s="52"/>
      <c r="M37" s="33"/>
      <c r="N37" s="33"/>
      <c r="O37" s="33"/>
      <c r="P37" s="33"/>
      <c r="Q37" s="33"/>
      <c r="R37" s="33"/>
      <c r="S37" s="33" t="s">
        <v>37</v>
      </c>
      <c r="T37" s="3"/>
      <c r="U37" s="3"/>
      <c r="V37" s="61">
        <v>132</v>
      </c>
    </row>
    <row r="38" spans="1:22" ht="12.75">
      <c r="A38" s="58">
        <v>30</v>
      </c>
      <c r="B38" s="3" t="s">
        <v>245</v>
      </c>
      <c r="C38" s="35">
        <v>3.2003999999999997</v>
      </c>
      <c r="D38" s="3">
        <v>189</v>
      </c>
      <c r="E38" s="33" t="s">
        <v>145</v>
      </c>
      <c r="F38" s="33" t="s">
        <v>34</v>
      </c>
      <c r="G38" s="33">
        <v>8</v>
      </c>
      <c r="H38" s="33" t="s">
        <v>145</v>
      </c>
      <c r="I38" s="34">
        <v>22.86</v>
      </c>
      <c r="J38" s="34">
        <v>1.8288000000000002</v>
      </c>
      <c r="K38" s="3">
        <v>170</v>
      </c>
      <c r="L38" s="52" t="s">
        <v>145</v>
      </c>
      <c r="M38" s="33"/>
      <c r="N38" s="33"/>
      <c r="O38" s="33"/>
      <c r="P38" s="33"/>
      <c r="Q38" s="33"/>
      <c r="R38" s="33"/>
      <c r="S38" s="33" t="s">
        <v>37</v>
      </c>
      <c r="T38" s="3"/>
      <c r="U38" s="3"/>
      <c r="V38" s="61">
        <v>19</v>
      </c>
    </row>
    <row r="39" spans="1:22" ht="12.75">
      <c r="A39" s="57">
        <v>31</v>
      </c>
      <c r="B39" s="3" t="s">
        <v>136</v>
      </c>
      <c r="C39" s="35">
        <v>16.8402</v>
      </c>
      <c r="D39" s="3">
        <v>297</v>
      </c>
      <c r="E39" s="33" t="s">
        <v>343</v>
      </c>
      <c r="F39" s="33" t="s">
        <v>34</v>
      </c>
      <c r="G39" s="33">
        <v>7</v>
      </c>
      <c r="H39" s="33" t="s">
        <v>145</v>
      </c>
      <c r="I39" s="34">
        <v>26.5176</v>
      </c>
      <c r="J39" s="34">
        <v>1.8288000000000002</v>
      </c>
      <c r="K39" s="3">
        <v>90</v>
      </c>
      <c r="L39" s="52" t="s">
        <v>36</v>
      </c>
      <c r="M39" s="33"/>
      <c r="N39" s="33"/>
      <c r="O39" s="33"/>
      <c r="P39" s="33"/>
      <c r="Q39" s="33"/>
      <c r="R39" s="33"/>
      <c r="S39" s="33" t="s">
        <v>37</v>
      </c>
      <c r="T39" s="3"/>
      <c r="U39" s="3"/>
      <c r="V39" s="61">
        <v>207</v>
      </c>
    </row>
    <row r="40" spans="1:22" ht="12.75">
      <c r="A40" s="58">
        <v>32</v>
      </c>
      <c r="B40" s="3" t="s">
        <v>140</v>
      </c>
      <c r="C40" s="35">
        <v>10.363199999999999</v>
      </c>
      <c r="D40" s="3">
        <v>242</v>
      </c>
      <c r="E40" s="33" t="s">
        <v>145</v>
      </c>
      <c r="F40" s="33" t="s">
        <v>34</v>
      </c>
      <c r="G40" s="33" t="s">
        <v>35</v>
      </c>
      <c r="H40" s="33" t="s">
        <v>145</v>
      </c>
      <c r="I40" s="34">
        <v>23.1648</v>
      </c>
      <c r="J40" s="34">
        <v>1.8288000000000002</v>
      </c>
      <c r="K40" s="3">
        <v>90</v>
      </c>
      <c r="L40" s="52" t="s">
        <v>36</v>
      </c>
      <c r="M40" s="33"/>
      <c r="N40" s="33"/>
      <c r="O40" s="33"/>
      <c r="P40" s="33"/>
      <c r="Q40" s="33"/>
      <c r="R40" s="33"/>
      <c r="S40" s="33" t="s">
        <v>37</v>
      </c>
      <c r="T40" s="3"/>
      <c r="U40" s="3"/>
      <c r="V40" s="61">
        <v>152</v>
      </c>
    </row>
    <row r="41" spans="1:22" ht="12.75" hidden="1">
      <c r="A41" s="57"/>
      <c r="B41" s="3"/>
      <c r="C41" s="35"/>
      <c r="D41" s="3"/>
      <c r="E41" s="33"/>
      <c r="F41" s="33"/>
      <c r="G41" s="33"/>
      <c r="H41" s="33"/>
      <c r="I41" s="34"/>
      <c r="J41" s="34"/>
      <c r="K41" s="3"/>
      <c r="L41" s="52"/>
      <c r="M41" s="33"/>
      <c r="N41" s="33"/>
      <c r="O41" s="33"/>
      <c r="P41" s="33"/>
      <c r="Q41" s="33"/>
      <c r="R41" s="33"/>
      <c r="S41" s="33"/>
      <c r="T41" s="3"/>
      <c r="U41" s="3"/>
      <c r="V41" s="61"/>
    </row>
    <row r="42" spans="1:22" ht="12.75" hidden="1">
      <c r="A42" s="58"/>
      <c r="B42" s="3"/>
      <c r="C42" s="35"/>
      <c r="D42" s="3"/>
      <c r="E42" s="33"/>
      <c r="F42" s="33"/>
      <c r="G42" s="33"/>
      <c r="H42" s="33"/>
      <c r="I42" s="34"/>
      <c r="J42" s="34"/>
      <c r="K42" s="3"/>
      <c r="L42" s="40"/>
      <c r="M42" s="33"/>
      <c r="N42" s="33"/>
      <c r="O42" s="33"/>
      <c r="P42" s="33"/>
      <c r="Q42" s="33"/>
      <c r="R42" s="33"/>
      <c r="S42" s="33"/>
      <c r="T42" s="3"/>
      <c r="U42" s="3"/>
      <c r="V42" s="61"/>
    </row>
    <row r="43" spans="1:22" ht="12.75" hidden="1">
      <c r="A43" s="57"/>
      <c r="B43" s="3"/>
      <c r="C43" s="35"/>
      <c r="D43" s="3"/>
      <c r="E43" s="33"/>
      <c r="F43" s="33"/>
      <c r="G43" s="33"/>
      <c r="H43" s="33"/>
      <c r="I43" s="34"/>
      <c r="J43" s="34"/>
      <c r="K43" s="3"/>
      <c r="L43" s="40"/>
      <c r="M43" s="33"/>
      <c r="N43" s="33"/>
      <c r="O43" s="33"/>
      <c r="P43" s="33"/>
      <c r="Q43" s="33"/>
      <c r="R43" s="33"/>
      <c r="S43" s="33"/>
      <c r="T43" s="3"/>
      <c r="U43" s="3"/>
      <c r="V43" s="61"/>
    </row>
    <row r="44" spans="1:22" ht="12.75" hidden="1">
      <c r="A44" s="58"/>
      <c r="B44" s="3"/>
      <c r="C44" s="35"/>
      <c r="D44" s="3"/>
      <c r="E44" s="33"/>
      <c r="F44" s="33"/>
      <c r="G44" s="33"/>
      <c r="H44" s="33"/>
      <c r="I44" s="34"/>
      <c r="J44" s="34"/>
      <c r="K44" s="3"/>
      <c r="L44" s="52"/>
      <c r="M44" s="33"/>
      <c r="N44" s="33"/>
      <c r="O44" s="33"/>
      <c r="P44" s="33"/>
      <c r="Q44" s="33"/>
      <c r="R44" s="33"/>
      <c r="S44" s="33"/>
      <c r="T44" s="3"/>
      <c r="U44" s="3"/>
      <c r="V44" s="61"/>
    </row>
    <row r="45" spans="1:22" ht="12.75" hidden="1">
      <c r="A45" s="57"/>
      <c r="B45" s="3"/>
      <c r="C45" s="35"/>
      <c r="D45" s="3"/>
      <c r="E45" s="33"/>
      <c r="F45" s="33"/>
      <c r="G45" s="33"/>
      <c r="H45" s="33"/>
      <c r="I45" s="34"/>
      <c r="J45" s="34"/>
      <c r="K45" s="3"/>
      <c r="L45" s="52"/>
      <c r="M45" s="33"/>
      <c r="N45" s="33"/>
      <c r="O45" s="33"/>
      <c r="P45" s="33"/>
      <c r="Q45" s="33"/>
      <c r="R45" s="33"/>
      <c r="S45" s="33"/>
      <c r="T45" s="3"/>
      <c r="U45" s="3"/>
      <c r="V45" s="61"/>
    </row>
    <row r="46" spans="1:22" ht="12.75" hidden="1">
      <c r="A46" s="58"/>
      <c r="B46" s="3"/>
      <c r="C46" s="35"/>
      <c r="D46" s="3"/>
      <c r="E46" s="33"/>
      <c r="F46" s="33"/>
      <c r="G46" s="33"/>
      <c r="H46" s="33"/>
      <c r="I46" s="34"/>
      <c r="J46" s="34"/>
      <c r="K46" s="3"/>
      <c r="L46" s="52"/>
      <c r="M46" s="33"/>
      <c r="N46" s="33"/>
      <c r="O46" s="33"/>
      <c r="P46" s="33"/>
      <c r="Q46" s="33"/>
      <c r="R46" s="33"/>
      <c r="S46" s="33"/>
      <c r="T46" s="3"/>
      <c r="U46" s="3"/>
      <c r="V46" s="61"/>
    </row>
    <row r="47" spans="1:22" ht="12.75" hidden="1">
      <c r="A47" s="57"/>
      <c r="B47" s="3"/>
      <c r="C47" s="35"/>
      <c r="D47" s="3"/>
      <c r="E47" s="33"/>
      <c r="F47" s="33"/>
      <c r="G47" s="33"/>
      <c r="H47" s="33"/>
      <c r="I47" s="34"/>
      <c r="J47" s="34"/>
      <c r="K47" s="3"/>
      <c r="L47" s="52"/>
      <c r="M47" s="33"/>
      <c r="N47" s="33"/>
      <c r="O47" s="33"/>
      <c r="P47" s="33"/>
      <c r="Q47" s="33"/>
      <c r="R47" s="33"/>
      <c r="S47" s="33"/>
      <c r="T47" s="3"/>
      <c r="U47" s="3"/>
      <c r="V47" s="61"/>
    </row>
    <row r="48" spans="1:22" ht="12.75" hidden="1">
      <c r="A48" s="58"/>
      <c r="B48" s="3"/>
      <c r="C48" s="35"/>
      <c r="D48" s="3"/>
      <c r="E48" s="33"/>
      <c r="F48" s="33"/>
      <c r="G48" s="33"/>
      <c r="H48" s="33"/>
      <c r="I48" s="34"/>
      <c r="J48" s="34"/>
      <c r="K48" s="3"/>
      <c r="L48" s="52"/>
      <c r="M48" s="33"/>
      <c r="N48" s="33"/>
      <c r="O48" s="33"/>
      <c r="P48" s="33"/>
      <c r="Q48" s="33"/>
      <c r="R48" s="33"/>
      <c r="S48" s="33"/>
      <c r="T48" s="3"/>
      <c r="U48" s="3"/>
      <c r="V48" s="61"/>
    </row>
    <row r="49" spans="1:22" ht="12.75" hidden="1">
      <c r="A49" s="57"/>
      <c r="B49" s="3"/>
      <c r="C49" s="35"/>
      <c r="D49" s="3"/>
      <c r="E49" s="33"/>
      <c r="F49" s="33"/>
      <c r="G49" s="33"/>
      <c r="H49" s="33"/>
      <c r="I49" s="34"/>
      <c r="J49" s="34"/>
      <c r="K49" s="3"/>
      <c r="L49" s="52"/>
      <c r="M49" s="33"/>
      <c r="N49" s="33"/>
      <c r="O49" s="33"/>
      <c r="P49" s="33"/>
      <c r="Q49" s="33"/>
      <c r="R49" s="33"/>
      <c r="S49" s="33"/>
      <c r="T49" s="3"/>
      <c r="U49" s="3"/>
      <c r="V49" s="61"/>
    </row>
    <row r="50" spans="1:22" ht="12.75" hidden="1">
      <c r="A50" s="58"/>
      <c r="B50" s="3"/>
      <c r="C50" s="35"/>
      <c r="D50" s="3"/>
      <c r="E50" s="33"/>
      <c r="F50" s="33"/>
      <c r="G50" s="33"/>
      <c r="H50" s="33"/>
      <c r="I50" s="34"/>
      <c r="J50" s="34"/>
      <c r="K50" s="3"/>
      <c r="L50" s="52"/>
      <c r="M50" s="33"/>
      <c r="N50" s="33"/>
      <c r="O50" s="33"/>
      <c r="P50" s="33"/>
      <c r="Q50" s="33"/>
      <c r="R50" s="33"/>
      <c r="S50" s="33"/>
      <c r="T50" s="3"/>
      <c r="U50" s="3"/>
      <c r="V50" s="61"/>
    </row>
    <row r="51" spans="1:22" ht="12.75" hidden="1">
      <c r="A51" s="57"/>
      <c r="B51" s="3"/>
      <c r="C51" s="35"/>
      <c r="D51" s="3"/>
      <c r="E51" s="33"/>
      <c r="F51" s="33"/>
      <c r="G51" s="33"/>
      <c r="H51" s="33"/>
      <c r="I51" s="34"/>
      <c r="J51" s="34"/>
      <c r="K51" s="3"/>
      <c r="L51" s="52"/>
      <c r="M51" s="33"/>
      <c r="N51" s="33"/>
      <c r="O51" s="33"/>
      <c r="P51" s="33"/>
      <c r="Q51" s="33"/>
      <c r="R51" s="33"/>
      <c r="S51" s="33"/>
      <c r="T51" s="3"/>
      <c r="U51" s="3"/>
      <c r="V51" s="61"/>
    </row>
    <row r="52" spans="1:22" ht="12.75" hidden="1">
      <c r="A52" s="58"/>
      <c r="B52" s="3"/>
      <c r="C52" s="35"/>
      <c r="D52" s="3"/>
      <c r="E52" s="33"/>
      <c r="F52" s="33"/>
      <c r="G52" s="33"/>
      <c r="H52" s="33"/>
      <c r="I52" s="34"/>
      <c r="J52" s="34"/>
      <c r="K52" s="3"/>
      <c r="L52" s="52"/>
      <c r="M52" s="33"/>
      <c r="N52" s="33"/>
      <c r="O52" s="33"/>
      <c r="P52" s="33"/>
      <c r="Q52" s="33"/>
      <c r="R52" s="33"/>
      <c r="S52" s="33"/>
      <c r="T52" s="3"/>
      <c r="U52" s="3"/>
      <c r="V52" s="61"/>
    </row>
    <row r="53" spans="1:22" ht="12.75" hidden="1">
      <c r="A53" s="57"/>
      <c r="B53" s="3"/>
      <c r="C53" s="35"/>
      <c r="D53" s="3"/>
      <c r="E53" s="33"/>
      <c r="F53" s="33"/>
      <c r="G53" s="33"/>
      <c r="H53" s="33"/>
      <c r="I53" s="34"/>
      <c r="J53" s="34"/>
      <c r="K53" s="3"/>
      <c r="L53" s="52"/>
      <c r="M53" s="33"/>
      <c r="N53" s="33"/>
      <c r="O53" s="33"/>
      <c r="P53" s="33"/>
      <c r="Q53" s="33"/>
      <c r="R53" s="33"/>
      <c r="S53" s="33"/>
      <c r="T53" s="3"/>
      <c r="U53" s="3"/>
      <c r="V53" s="61"/>
    </row>
    <row r="54" spans="1:22" ht="12.75" hidden="1">
      <c r="A54" s="58"/>
      <c r="B54" s="3"/>
      <c r="C54" s="35"/>
      <c r="D54" s="3"/>
      <c r="E54" s="33"/>
      <c r="F54" s="33"/>
      <c r="G54" s="33"/>
      <c r="H54" s="33"/>
      <c r="I54" s="34"/>
      <c r="J54" s="34"/>
      <c r="K54" s="3"/>
      <c r="L54" s="52"/>
      <c r="M54" s="33"/>
      <c r="N54" s="33"/>
      <c r="O54" s="33"/>
      <c r="P54" s="33"/>
      <c r="Q54" s="33"/>
      <c r="R54" s="33"/>
      <c r="S54" s="33"/>
      <c r="T54" s="3"/>
      <c r="U54" s="3"/>
      <c r="V54" s="61"/>
    </row>
    <row r="55" spans="1:22" ht="12.75" hidden="1">
      <c r="A55" s="57"/>
      <c r="B55" s="3"/>
      <c r="C55" s="35"/>
      <c r="D55" s="3"/>
      <c r="E55" s="33"/>
      <c r="F55" s="33"/>
      <c r="G55" s="33"/>
      <c r="H55" s="33"/>
      <c r="I55" s="34"/>
      <c r="J55" s="34"/>
      <c r="K55" s="3"/>
      <c r="L55" s="52"/>
      <c r="M55" s="33"/>
      <c r="N55" s="33"/>
      <c r="O55" s="33"/>
      <c r="P55" s="33"/>
      <c r="Q55" s="33"/>
      <c r="R55" s="33"/>
      <c r="S55" s="33"/>
      <c r="T55" s="3"/>
      <c r="U55" s="3"/>
      <c r="V55" s="61"/>
    </row>
    <row r="56" spans="1:22" ht="12.75" hidden="1">
      <c r="A56" s="58"/>
      <c r="B56" s="3"/>
      <c r="C56" s="35"/>
      <c r="D56" s="3"/>
      <c r="E56" s="33"/>
      <c r="F56" s="33"/>
      <c r="G56" s="33"/>
      <c r="H56" s="33"/>
      <c r="I56" s="34"/>
      <c r="J56" s="34"/>
      <c r="K56" s="3"/>
      <c r="L56" s="40"/>
      <c r="M56" s="33"/>
      <c r="N56" s="33"/>
      <c r="O56" s="33"/>
      <c r="P56" s="33"/>
      <c r="Q56" s="33"/>
      <c r="R56" s="33"/>
      <c r="S56" s="33"/>
      <c r="T56" s="3"/>
      <c r="U56" s="3"/>
      <c r="V56" s="61"/>
    </row>
    <row r="57" spans="1:22" ht="12.75" hidden="1">
      <c r="A57" s="57"/>
      <c r="B57" s="3"/>
      <c r="C57" s="35"/>
      <c r="D57" s="3"/>
      <c r="E57" s="33"/>
      <c r="F57" s="33"/>
      <c r="G57" s="33"/>
      <c r="H57" s="33"/>
      <c r="I57" s="34"/>
      <c r="J57" s="34"/>
      <c r="K57" s="3"/>
      <c r="L57" s="40"/>
      <c r="M57" s="33"/>
      <c r="N57" s="33"/>
      <c r="O57" s="33"/>
      <c r="P57" s="33"/>
      <c r="Q57" s="33"/>
      <c r="R57" s="33"/>
      <c r="S57" s="33"/>
      <c r="T57" s="3"/>
      <c r="U57" s="3"/>
      <c r="V57" s="61"/>
    </row>
    <row r="58" spans="1:22" ht="12.75" hidden="1">
      <c r="A58" s="58"/>
      <c r="B58" s="3"/>
      <c r="C58" s="35"/>
      <c r="D58" s="3"/>
      <c r="E58" s="33"/>
      <c r="F58" s="33"/>
      <c r="G58" s="33"/>
      <c r="H58" s="33"/>
      <c r="I58" s="34"/>
      <c r="J58" s="34"/>
      <c r="K58" s="3"/>
      <c r="L58" s="52"/>
      <c r="M58" s="33"/>
      <c r="N58" s="33"/>
      <c r="O58" s="33"/>
      <c r="P58" s="33"/>
      <c r="Q58" s="33"/>
      <c r="R58" s="33"/>
      <c r="S58" s="33"/>
      <c r="T58" s="3"/>
      <c r="U58" s="3"/>
      <c r="V58" s="61"/>
    </row>
    <row r="59" spans="1:22" ht="12.75" hidden="1">
      <c r="A59" s="57"/>
      <c r="B59" s="3"/>
      <c r="C59" s="35"/>
      <c r="D59" s="3"/>
      <c r="E59" s="33"/>
      <c r="F59" s="33"/>
      <c r="G59" s="33"/>
      <c r="H59" s="33"/>
      <c r="I59" s="34"/>
      <c r="J59" s="34"/>
      <c r="K59" s="3"/>
      <c r="L59" s="52"/>
      <c r="M59" s="33"/>
      <c r="N59" s="33"/>
      <c r="O59" s="33"/>
      <c r="P59" s="33"/>
      <c r="Q59" s="33"/>
      <c r="R59" s="33"/>
      <c r="S59" s="33"/>
      <c r="T59" s="3"/>
      <c r="U59" s="3"/>
      <c r="V59" s="61"/>
    </row>
    <row r="60" spans="1:22" ht="12.75" hidden="1">
      <c r="A60" s="58"/>
      <c r="B60" s="3"/>
      <c r="C60" s="35"/>
      <c r="D60" s="3"/>
      <c r="E60" s="33"/>
      <c r="F60" s="33"/>
      <c r="G60" s="33"/>
      <c r="H60" s="33"/>
      <c r="I60" s="34"/>
      <c r="J60" s="34"/>
      <c r="K60" s="3"/>
      <c r="L60" s="40"/>
      <c r="M60" s="33"/>
      <c r="N60" s="33"/>
      <c r="O60" s="33"/>
      <c r="P60" s="33"/>
      <c r="Q60" s="33"/>
      <c r="R60" s="33"/>
      <c r="S60" s="33"/>
      <c r="T60" s="3"/>
      <c r="U60" s="3"/>
      <c r="V60" s="61"/>
    </row>
    <row r="61" spans="1:22" ht="12.75" hidden="1">
      <c r="A61" s="57"/>
      <c r="B61" s="3"/>
      <c r="C61" s="35"/>
      <c r="D61" s="3"/>
      <c r="E61" s="33"/>
      <c r="F61" s="33"/>
      <c r="G61" s="33"/>
      <c r="H61" s="33"/>
      <c r="I61" s="34"/>
      <c r="J61" s="34"/>
      <c r="K61" s="3"/>
      <c r="L61" s="40"/>
      <c r="M61" s="33"/>
      <c r="N61" s="33"/>
      <c r="O61" s="33"/>
      <c r="P61" s="33"/>
      <c r="Q61" s="33"/>
      <c r="R61" s="33"/>
      <c r="S61" s="33"/>
      <c r="T61" s="3"/>
      <c r="U61" s="3"/>
      <c r="V61" s="61"/>
    </row>
    <row r="62" spans="1:22" ht="12.75" hidden="1">
      <c r="A62" s="58"/>
      <c r="B62" s="3"/>
      <c r="C62" s="35"/>
      <c r="D62" s="3"/>
      <c r="E62" s="33"/>
      <c r="F62" s="33"/>
      <c r="G62" s="33"/>
      <c r="H62" s="33"/>
      <c r="I62" s="34"/>
      <c r="J62" s="34"/>
      <c r="K62" s="3"/>
      <c r="L62" s="40"/>
      <c r="M62" s="33"/>
      <c r="N62" s="33"/>
      <c r="O62" s="33"/>
      <c r="P62" s="33"/>
      <c r="Q62" s="33"/>
      <c r="R62" s="33"/>
      <c r="S62" s="33"/>
      <c r="T62" s="3"/>
      <c r="U62" s="3"/>
      <c r="V62" s="61"/>
    </row>
    <row r="63" spans="1:22" ht="12.75" hidden="1">
      <c r="A63" s="57"/>
      <c r="B63" s="3"/>
      <c r="C63" s="35"/>
      <c r="D63" s="3"/>
      <c r="E63" s="33"/>
      <c r="F63" s="33"/>
      <c r="G63" s="33"/>
      <c r="H63" s="33"/>
      <c r="I63" s="34"/>
      <c r="J63" s="34"/>
      <c r="K63" s="3"/>
      <c r="L63" s="52"/>
      <c r="M63" s="33"/>
      <c r="N63" s="33"/>
      <c r="O63" s="33"/>
      <c r="P63" s="33"/>
      <c r="Q63" s="33"/>
      <c r="R63" s="33"/>
      <c r="S63" s="33"/>
      <c r="T63" s="3"/>
      <c r="U63" s="3"/>
      <c r="V63" s="61"/>
    </row>
    <row r="64" spans="1:22" ht="12.75" hidden="1">
      <c r="A64" s="58"/>
      <c r="B64" s="3"/>
      <c r="C64" s="35"/>
      <c r="D64" s="3"/>
      <c r="E64" s="33"/>
      <c r="F64" s="33"/>
      <c r="G64" s="33"/>
      <c r="H64" s="33"/>
      <c r="I64" s="34"/>
      <c r="J64" s="34"/>
      <c r="K64" s="3"/>
      <c r="L64" s="52"/>
      <c r="M64" s="33"/>
      <c r="N64" s="33"/>
      <c r="O64" s="33"/>
      <c r="P64" s="33"/>
      <c r="Q64" s="33"/>
      <c r="R64" s="33"/>
      <c r="S64" s="33"/>
      <c r="T64" s="3"/>
      <c r="U64" s="3"/>
      <c r="V64" s="61"/>
    </row>
    <row r="65" spans="1:22" ht="12.75" hidden="1">
      <c r="A65" s="57"/>
      <c r="B65" s="3"/>
      <c r="C65" s="35"/>
      <c r="D65" s="3"/>
      <c r="E65" s="33"/>
      <c r="F65" s="33"/>
      <c r="G65" s="33"/>
      <c r="H65" s="33"/>
      <c r="I65" s="34"/>
      <c r="J65" s="34"/>
      <c r="K65" s="3"/>
      <c r="L65" s="52"/>
      <c r="M65" s="33"/>
      <c r="N65" s="33"/>
      <c r="O65" s="33"/>
      <c r="P65" s="33"/>
      <c r="Q65" s="33"/>
      <c r="R65" s="33"/>
      <c r="S65" s="33"/>
      <c r="T65" s="3"/>
      <c r="U65" s="3"/>
      <c r="V65" s="61"/>
    </row>
    <row r="66" spans="1:22" ht="12.75" hidden="1">
      <c r="A66" s="58"/>
      <c r="B66" s="3"/>
      <c r="C66" s="35"/>
      <c r="D66" s="3"/>
      <c r="E66" s="33"/>
      <c r="F66" s="33"/>
      <c r="G66" s="33"/>
      <c r="H66" s="33"/>
      <c r="I66" s="34"/>
      <c r="J66" s="34"/>
      <c r="K66" s="3"/>
      <c r="L66" s="52"/>
      <c r="M66" s="33"/>
      <c r="N66" s="33"/>
      <c r="O66" s="33"/>
      <c r="P66" s="33"/>
      <c r="Q66" s="33"/>
      <c r="R66" s="33"/>
      <c r="S66" s="33"/>
      <c r="T66" s="3"/>
      <c r="U66" s="3"/>
      <c r="V66" s="61"/>
    </row>
    <row r="67" spans="1:22" ht="12.75" hidden="1">
      <c r="A67" s="57"/>
      <c r="B67" s="3"/>
      <c r="C67" s="35"/>
      <c r="D67" s="3"/>
      <c r="E67" s="33"/>
      <c r="F67" s="33"/>
      <c r="G67" s="33"/>
      <c r="H67" s="33"/>
      <c r="I67" s="34"/>
      <c r="J67" s="34"/>
      <c r="K67" s="3"/>
      <c r="L67" s="52"/>
      <c r="M67" s="33"/>
      <c r="N67" s="33"/>
      <c r="O67" s="33"/>
      <c r="P67" s="33"/>
      <c r="Q67" s="33"/>
      <c r="R67" s="33"/>
      <c r="S67" s="33"/>
      <c r="T67" s="3"/>
      <c r="U67" s="3"/>
      <c r="V67" s="61"/>
    </row>
    <row r="68" spans="1:22" ht="12.75" hidden="1">
      <c r="A68" s="58"/>
      <c r="B68" s="3"/>
      <c r="C68" s="35"/>
      <c r="D68" s="3"/>
      <c r="E68" s="33"/>
      <c r="F68" s="33"/>
      <c r="G68" s="33"/>
      <c r="H68" s="33"/>
      <c r="I68" s="34"/>
      <c r="J68" s="34"/>
      <c r="K68" s="3"/>
      <c r="L68" s="52"/>
      <c r="M68" s="33"/>
      <c r="N68" s="33"/>
      <c r="O68" s="33"/>
      <c r="P68" s="33"/>
      <c r="Q68" s="33"/>
      <c r="R68" s="33"/>
      <c r="S68" s="33"/>
      <c r="T68" s="3"/>
      <c r="U68" s="3"/>
      <c r="V68" s="61"/>
    </row>
    <row r="69" spans="1:22" ht="12.75" hidden="1">
      <c r="A69" s="57"/>
      <c r="B69" s="3"/>
      <c r="C69" s="35"/>
      <c r="D69" s="3"/>
      <c r="E69" s="33"/>
      <c r="F69" s="33"/>
      <c r="G69" s="33"/>
      <c r="H69" s="33"/>
      <c r="I69" s="34"/>
      <c r="J69" s="34"/>
      <c r="K69" s="3"/>
      <c r="L69" s="52"/>
      <c r="M69" s="33"/>
      <c r="N69" s="33"/>
      <c r="O69" s="33"/>
      <c r="P69" s="33"/>
      <c r="Q69" s="33"/>
      <c r="R69" s="33"/>
      <c r="S69" s="33"/>
      <c r="T69" s="3"/>
      <c r="U69" s="3"/>
      <c r="V69" s="61"/>
    </row>
    <row r="70" spans="1:22" ht="12.75" hidden="1">
      <c r="A70" s="58"/>
      <c r="B70" s="3"/>
      <c r="C70" s="35"/>
      <c r="D70" s="3"/>
      <c r="E70" s="33"/>
      <c r="F70" s="33"/>
      <c r="G70" s="33"/>
      <c r="H70" s="33"/>
      <c r="I70" s="34"/>
      <c r="J70" s="34"/>
      <c r="K70" s="3"/>
      <c r="L70" s="52"/>
      <c r="M70" s="33"/>
      <c r="N70" s="33"/>
      <c r="O70" s="33"/>
      <c r="P70" s="33"/>
      <c r="Q70" s="33"/>
      <c r="R70" s="33"/>
      <c r="S70" s="33"/>
      <c r="T70" s="3"/>
      <c r="U70" s="3"/>
      <c r="V70" s="61"/>
    </row>
    <row r="71" spans="1:22" ht="12.75" hidden="1">
      <c r="A71" s="57"/>
      <c r="B71" s="3"/>
      <c r="C71" s="35"/>
      <c r="D71" s="3"/>
      <c r="E71" s="33"/>
      <c r="F71" s="33"/>
      <c r="G71" s="33"/>
      <c r="H71" s="33"/>
      <c r="I71" s="34"/>
      <c r="J71" s="34"/>
      <c r="K71" s="3"/>
      <c r="L71" s="52"/>
      <c r="M71" s="33"/>
      <c r="N71" s="33"/>
      <c r="O71" s="33"/>
      <c r="P71" s="33"/>
      <c r="Q71" s="33"/>
      <c r="R71" s="33"/>
      <c r="S71" s="33"/>
      <c r="T71" s="3"/>
      <c r="U71" s="3"/>
      <c r="V71" s="61"/>
    </row>
    <row r="72" spans="1:22" ht="12.75" hidden="1">
      <c r="A72" s="58"/>
      <c r="B72" s="3"/>
      <c r="C72" s="35"/>
      <c r="D72" s="3"/>
      <c r="E72" s="33"/>
      <c r="F72" s="33"/>
      <c r="G72" s="33"/>
      <c r="H72" s="33"/>
      <c r="I72" s="34"/>
      <c r="J72" s="34"/>
      <c r="K72" s="3"/>
      <c r="L72" s="52"/>
      <c r="M72" s="33"/>
      <c r="N72" s="33"/>
      <c r="O72" s="33"/>
      <c r="P72" s="33"/>
      <c r="Q72" s="33"/>
      <c r="R72" s="33"/>
      <c r="S72" s="33"/>
      <c r="T72" s="3"/>
      <c r="U72" s="3"/>
      <c r="V72" s="61"/>
    </row>
    <row r="73" spans="1:22" ht="12.75" hidden="1">
      <c r="A73" s="57"/>
      <c r="B73" s="3"/>
      <c r="C73" s="35"/>
      <c r="D73" s="3"/>
      <c r="E73" s="33"/>
      <c r="F73" s="33"/>
      <c r="G73" s="33"/>
      <c r="H73" s="33"/>
      <c r="I73" s="34"/>
      <c r="J73" s="34"/>
      <c r="K73" s="3"/>
      <c r="L73" s="52"/>
      <c r="M73" s="33"/>
      <c r="N73" s="33"/>
      <c r="O73" s="33"/>
      <c r="P73" s="33"/>
      <c r="Q73" s="33"/>
      <c r="R73" s="33"/>
      <c r="S73" s="33"/>
      <c r="T73" s="3"/>
      <c r="U73" s="3"/>
      <c r="V73" s="61"/>
    </row>
    <row r="74" spans="1:22" ht="12.75" hidden="1">
      <c r="A74" s="58"/>
      <c r="B74" s="3"/>
      <c r="C74" s="35"/>
      <c r="D74" s="3"/>
      <c r="E74" s="33"/>
      <c r="F74" s="33"/>
      <c r="G74" s="33"/>
      <c r="H74" s="33"/>
      <c r="I74" s="34"/>
      <c r="J74" s="34"/>
      <c r="K74" s="3"/>
      <c r="L74" s="40"/>
      <c r="M74" s="33"/>
      <c r="N74" s="33"/>
      <c r="O74" s="33"/>
      <c r="P74" s="33"/>
      <c r="Q74" s="33"/>
      <c r="R74" s="33"/>
      <c r="S74" s="33"/>
      <c r="T74" s="3"/>
      <c r="U74" s="3"/>
      <c r="V74" s="61"/>
    </row>
    <row r="75" spans="1:22" ht="12.75" hidden="1">
      <c r="A75" s="57"/>
      <c r="B75" s="3"/>
      <c r="C75" s="35"/>
      <c r="D75" s="3"/>
      <c r="E75" s="33"/>
      <c r="F75" s="33"/>
      <c r="G75" s="33"/>
      <c r="H75" s="33"/>
      <c r="I75" s="34"/>
      <c r="J75" s="34"/>
      <c r="K75" s="3"/>
      <c r="L75" s="40"/>
      <c r="M75" s="33"/>
      <c r="N75" s="33"/>
      <c r="O75" s="33"/>
      <c r="P75" s="33"/>
      <c r="Q75" s="33"/>
      <c r="R75" s="33"/>
      <c r="S75" s="33"/>
      <c r="T75" s="3"/>
      <c r="U75" s="3"/>
      <c r="V75" s="61"/>
    </row>
    <row r="76" spans="1:22" ht="12.75" hidden="1">
      <c r="A76" s="58"/>
      <c r="B76" s="3"/>
      <c r="C76" s="35"/>
      <c r="D76" s="3"/>
      <c r="E76" s="33"/>
      <c r="F76" s="33"/>
      <c r="G76" s="33"/>
      <c r="H76" s="33"/>
      <c r="I76" s="34"/>
      <c r="J76" s="34"/>
      <c r="K76" s="3"/>
      <c r="L76" s="40"/>
      <c r="M76" s="33"/>
      <c r="N76" s="33"/>
      <c r="O76" s="33"/>
      <c r="P76" s="33"/>
      <c r="Q76" s="33"/>
      <c r="R76" s="33"/>
      <c r="S76" s="33"/>
      <c r="T76" s="3"/>
      <c r="U76" s="3"/>
      <c r="V76" s="61"/>
    </row>
    <row r="77" spans="1:22" ht="12.75" hidden="1">
      <c r="A77" s="57"/>
      <c r="B77" s="3"/>
      <c r="C77" s="35"/>
      <c r="D77" s="3"/>
      <c r="E77" s="33"/>
      <c r="F77" s="33"/>
      <c r="G77" s="33"/>
      <c r="H77" s="33"/>
      <c r="I77" s="34"/>
      <c r="J77" s="34"/>
      <c r="K77" s="3"/>
      <c r="L77" s="40"/>
      <c r="M77" s="33"/>
      <c r="N77" s="33"/>
      <c r="O77" s="33"/>
      <c r="P77" s="33"/>
      <c r="Q77" s="33"/>
      <c r="R77" s="33"/>
      <c r="S77" s="33"/>
      <c r="T77" s="3"/>
      <c r="U77" s="3"/>
      <c r="V77" s="61"/>
    </row>
    <row r="78" spans="1:22" ht="12.75" hidden="1">
      <c r="A78" s="58"/>
      <c r="B78" s="3"/>
      <c r="C78" s="35"/>
      <c r="D78" s="3"/>
      <c r="E78" s="33"/>
      <c r="F78" s="33"/>
      <c r="G78" s="33"/>
      <c r="H78" s="33"/>
      <c r="I78" s="34"/>
      <c r="J78" s="34"/>
      <c r="K78" s="3"/>
      <c r="L78" s="40"/>
      <c r="M78" s="33"/>
      <c r="N78" s="33"/>
      <c r="O78" s="33"/>
      <c r="P78" s="33"/>
      <c r="Q78" s="33"/>
      <c r="R78" s="33"/>
      <c r="S78" s="33"/>
      <c r="T78" s="3"/>
      <c r="U78" s="3"/>
      <c r="V78" s="61"/>
    </row>
    <row r="79" spans="1:22" ht="12.75" hidden="1">
      <c r="A79" s="57"/>
      <c r="B79" s="3"/>
      <c r="C79" s="35"/>
      <c r="D79" s="3"/>
      <c r="E79" s="33"/>
      <c r="F79" s="33"/>
      <c r="G79" s="33"/>
      <c r="H79" s="33"/>
      <c r="I79" s="34"/>
      <c r="J79" s="34"/>
      <c r="K79" s="3"/>
      <c r="L79" s="40"/>
      <c r="M79" s="33"/>
      <c r="N79" s="33"/>
      <c r="O79" s="33"/>
      <c r="P79" s="33"/>
      <c r="Q79" s="33"/>
      <c r="R79" s="33"/>
      <c r="S79" s="33"/>
      <c r="T79" s="3"/>
      <c r="U79" s="3"/>
      <c r="V79" s="61"/>
    </row>
    <row r="80" spans="1:22" ht="12.75" hidden="1">
      <c r="A80" s="58"/>
      <c r="B80" s="3"/>
      <c r="C80" s="35"/>
      <c r="D80" s="3"/>
      <c r="E80" s="33"/>
      <c r="F80" s="33"/>
      <c r="G80" s="33"/>
      <c r="H80" s="33"/>
      <c r="I80" s="34"/>
      <c r="J80" s="34"/>
      <c r="K80" s="3"/>
      <c r="L80" s="40"/>
      <c r="M80" s="33"/>
      <c r="N80" s="33"/>
      <c r="O80" s="33"/>
      <c r="P80" s="33"/>
      <c r="Q80" s="33"/>
      <c r="R80" s="33"/>
      <c r="S80" s="33"/>
      <c r="T80" s="3"/>
      <c r="U80" s="3"/>
      <c r="V80" s="61"/>
    </row>
    <row r="81" spans="1:22" ht="12.75" hidden="1">
      <c r="A81" s="57"/>
      <c r="B81" s="3"/>
      <c r="C81" s="35"/>
      <c r="D81" s="3"/>
      <c r="E81" s="33"/>
      <c r="F81" s="33"/>
      <c r="G81" s="33"/>
      <c r="H81" s="33"/>
      <c r="I81" s="34"/>
      <c r="J81" s="34"/>
      <c r="K81" s="3"/>
      <c r="L81" s="40"/>
      <c r="M81" s="33"/>
      <c r="N81" s="33"/>
      <c r="O81" s="33"/>
      <c r="P81" s="33"/>
      <c r="Q81" s="33"/>
      <c r="R81" s="33"/>
      <c r="S81" s="33"/>
      <c r="T81" s="3"/>
      <c r="U81" s="3"/>
      <c r="V81" s="61"/>
    </row>
    <row r="82" spans="1:22" ht="12.75" hidden="1">
      <c r="A82" s="58"/>
      <c r="B82" s="3"/>
      <c r="C82" s="35"/>
      <c r="D82" s="3"/>
      <c r="E82" s="33"/>
      <c r="F82" s="33"/>
      <c r="G82" s="33"/>
      <c r="H82" s="33"/>
      <c r="I82" s="34"/>
      <c r="J82" s="34"/>
      <c r="K82" s="3"/>
      <c r="L82" s="40"/>
      <c r="M82" s="33"/>
      <c r="N82" s="33"/>
      <c r="O82" s="33"/>
      <c r="P82" s="33"/>
      <c r="Q82" s="33"/>
      <c r="R82" s="33"/>
      <c r="S82" s="33"/>
      <c r="T82" s="3"/>
      <c r="U82" s="3"/>
      <c r="V82" s="61"/>
    </row>
    <row r="83" spans="1:22" ht="12.75" hidden="1">
      <c r="A83" s="57"/>
      <c r="B83" s="3"/>
      <c r="C83" s="35"/>
      <c r="D83" s="3"/>
      <c r="E83" s="33"/>
      <c r="F83" s="33"/>
      <c r="G83" s="33"/>
      <c r="H83" s="33"/>
      <c r="I83" s="34"/>
      <c r="J83" s="34"/>
      <c r="K83" s="3"/>
      <c r="L83" s="52"/>
      <c r="M83" s="33"/>
      <c r="N83" s="33"/>
      <c r="O83" s="33"/>
      <c r="P83" s="33"/>
      <c r="Q83" s="33"/>
      <c r="R83" s="33"/>
      <c r="S83" s="33"/>
      <c r="T83" s="3"/>
      <c r="U83" s="3"/>
      <c r="V83" s="61"/>
    </row>
    <row r="84" spans="1:22" ht="12.75" hidden="1">
      <c r="A84" s="58"/>
      <c r="B84" s="3"/>
      <c r="C84" s="35"/>
      <c r="D84" s="3"/>
      <c r="E84" s="33"/>
      <c r="F84" s="33"/>
      <c r="G84" s="33"/>
      <c r="H84" s="33"/>
      <c r="I84" s="34"/>
      <c r="J84" s="34"/>
      <c r="K84" s="3"/>
      <c r="L84" s="52"/>
      <c r="M84" s="33"/>
      <c r="N84" s="33"/>
      <c r="O84" s="33"/>
      <c r="P84" s="33"/>
      <c r="Q84" s="33"/>
      <c r="R84" s="33"/>
      <c r="S84" s="33"/>
      <c r="T84" s="3"/>
      <c r="U84" s="3"/>
      <c r="V84" s="61"/>
    </row>
    <row r="85" spans="1:22" ht="12.75" hidden="1">
      <c r="A85" s="57"/>
      <c r="B85" s="3"/>
      <c r="C85" s="35"/>
      <c r="D85" s="3"/>
      <c r="E85" s="33"/>
      <c r="F85" s="33"/>
      <c r="G85" s="33"/>
      <c r="H85" s="33"/>
      <c r="I85" s="34"/>
      <c r="J85" s="34"/>
      <c r="K85" s="3"/>
      <c r="L85" s="52"/>
      <c r="M85" s="33"/>
      <c r="N85" s="33"/>
      <c r="O85" s="33"/>
      <c r="P85" s="33"/>
      <c r="Q85" s="33"/>
      <c r="R85" s="33"/>
      <c r="S85" s="33"/>
      <c r="T85" s="3"/>
      <c r="U85" s="3"/>
      <c r="V85" s="61"/>
    </row>
    <row r="86" spans="1:22" ht="12.75" hidden="1">
      <c r="A86" s="58"/>
      <c r="B86" s="3"/>
      <c r="C86" s="35"/>
      <c r="D86" s="3"/>
      <c r="E86" s="33"/>
      <c r="F86" s="33"/>
      <c r="G86" s="33"/>
      <c r="H86" s="33"/>
      <c r="I86" s="34"/>
      <c r="J86" s="34"/>
      <c r="K86" s="3"/>
      <c r="L86" s="52"/>
      <c r="M86" s="33"/>
      <c r="N86" s="33"/>
      <c r="O86" s="33"/>
      <c r="P86" s="33"/>
      <c r="Q86" s="33"/>
      <c r="R86" s="33"/>
      <c r="S86" s="33"/>
      <c r="T86" s="3"/>
      <c r="U86" s="3"/>
      <c r="V86" s="61"/>
    </row>
    <row r="87" spans="1:22" ht="12.75" hidden="1">
      <c r="A87" s="57"/>
      <c r="B87" s="3"/>
      <c r="C87" s="35"/>
      <c r="D87" s="3"/>
      <c r="E87" s="33"/>
      <c r="F87" s="33"/>
      <c r="G87" s="33"/>
      <c r="H87" s="33"/>
      <c r="I87" s="34"/>
      <c r="J87" s="34"/>
      <c r="K87" s="3"/>
      <c r="L87" s="52"/>
      <c r="M87" s="33"/>
      <c r="N87" s="33"/>
      <c r="O87" s="33"/>
      <c r="P87" s="33"/>
      <c r="Q87" s="33"/>
      <c r="R87" s="33"/>
      <c r="S87" s="33"/>
      <c r="T87" s="3"/>
      <c r="U87" s="3"/>
      <c r="V87" s="61"/>
    </row>
    <row r="88" spans="1:22" ht="12.75" hidden="1">
      <c r="A88" s="58"/>
      <c r="B88" s="3"/>
      <c r="C88" s="35"/>
      <c r="D88" s="3"/>
      <c r="E88" s="33"/>
      <c r="F88" s="33"/>
      <c r="G88" s="33"/>
      <c r="H88" s="33"/>
      <c r="I88" s="34"/>
      <c r="J88" s="34"/>
      <c r="K88" s="3"/>
      <c r="L88" s="52"/>
      <c r="M88" s="33"/>
      <c r="N88" s="33"/>
      <c r="O88" s="33"/>
      <c r="P88" s="33"/>
      <c r="Q88" s="33"/>
      <c r="R88" s="33"/>
      <c r="S88" s="33"/>
      <c r="T88" s="3"/>
      <c r="U88" s="3"/>
      <c r="V88" s="61"/>
    </row>
    <row r="89" spans="1:22" ht="12.75" hidden="1">
      <c r="A89" s="57"/>
      <c r="B89" s="3"/>
      <c r="C89" s="35"/>
      <c r="D89" s="3"/>
      <c r="E89" s="33"/>
      <c r="F89" s="33"/>
      <c r="G89" s="33"/>
      <c r="H89" s="33"/>
      <c r="I89" s="34"/>
      <c r="J89" s="34"/>
      <c r="K89" s="3"/>
      <c r="L89" s="52"/>
      <c r="M89" s="33"/>
      <c r="N89" s="33"/>
      <c r="O89" s="33"/>
      <c r="P89" s="33"/>
      <c r="Q89" s="33"/>
      <c r="R89" s="33"/>
      <c r="S89" s="33"/>
      <c r="T89" s="3"/>
      <c r="U89" s="3"/>
      <c r="V89" s="61"/>
    </row>
    <row r="90" spans="1:22" ht="12.75" hidden="1">
      <c r="A90" s="58"/>
      <c r="B90" s="3"/>
      <c r="C90" s="35"/>
      <c r="D90" s="3"/>
      <c r="E90" s="33"/>
      <c r="F90" s="33"/>
      <c r="G90" s="33"/>
      <c r="H90" s="33"/>
      <c r="I90" s="34"/>
      <c r="J90" s="34"/>
      <c r="K90" s="3"/>
      <c r="L90" s="52"/>
      <c r="M90" s="33"/>
      <c r="N90" s="33"/>
      <c r="O90" s="33"/>
      <c r="P90" s="33"/>
      <c r="Q90" s="33"/>
      <c r="R90" s="33"/>
      <c r="S90" s="33"/>
      <c r="T90" s="3"/>
      <c r="U90" s="3"/>
      <c r="V90" s="61"/>
    </row>
    <row r="91" spans="1:22" ht="12.75" hidden="1">
      <c r="A91" s="57"/>
      <c r="B91" s="3"/>
      <c r="C91" s="35"/>
      <c r="D91" s="3"/>
      <c r="E91" s="33"/>
      <c r="F91" s="33"/>
      <c r="G91" s="33"/>
      <c r="H91" s="33"/>
      <c r="I91" s="34"/>
      <c r="J91" s="34"/>
      <c r="K91" s="3"/>
      <c r="L91" s="52"/>
      <c r="M91" s="33"/>
      <c r="N91" s="33"/>
      <c r="O91" s="33"/>
      <c r="P91" s="33"/>
      <c r="Q91" s="33"/>
      <c r="R91" s="33"/>
      <c r="S91" s="33"/>
      <c r="T91" s="3"/>
      <c r="U91" s="3"/>
      <c r="V91" s="61"/>
    </row>
    <row r="92" spans="1:22" ht="12.75" hidden="1">
      <c r="A92" s="58"/>
      <c r="B92" s="3"/>
      <c r="C92" s="35"/>
      <c r="D92" s="3"/>
      <c r="E92" s="33"/>
      <c r="F92" s="33"/>
      <c r="G92" s="33"/>
      <c r="H92" s="33"/>
      <c r="I92" s="34"/>
      <c r="J92" s="34"/>
      <c r="K92" s="3"/>
      <c r="L92" s="52"/>
      <c r="M92" s="33"/>
      <c r="N92" s="33"/>
      <c r="O92" s="33"/>
      <c r="P92" s="33"/>
      <c r="Q92" s="33"/>
      <c r="R92" s="33"/>
      <c r="S92" s="33"/>
      <c r="T92" s="3"/>
      <c r="U92" s="3"/>
      <c r="V92" s="61"/>
    </row>
    <row r="93" spans="1:22" ht="12.75" hidden="1">
      <c r="A93" s="57"/>
      <c r="B93" s="3"/>
      <c r="C93" s="35"/>
      <c r="D93" s="3"/>
      <c r="E93" s="33"/>
      <c r="F93" s="33"/>
      <c r="G93" s="33"/>
      <c r="H93" s="33"/>
      <c r="I93" s="34"/>
      <c r="J93" s="34"/>
      <c r="K93" s="3"/>
      <c r="L93" s="52"/>
      <c r="M93" s="33"/>
      <c r="N93" s="33"/>
      <c r="O93" s="33"/>
      <c r="P93" s="33"/>
      <c r="Q93" s="33"/>
      <c r="R93" s="33"/>
      <c r="S93" s="33"/>
      <c r="T93" s="3"/>
      <c r="U93" s="3"/>
      <c r="V93" s="61"/>
    </row>
    <row r="94" spans="1:22" ht="12.75" hidden="1">
      <c r="A94" s="58"/>
      <c r="B94" s="3"/>
      <c r="C94" s="35"/>
      <c r="D94" s="3"/>
      <c r="E94" s="33"/>
      <c r="F94" s="33"/>
      <c r="G94" s="33"/>
      <c r="H94" s="33"/>
      <c r="I94" s="34"/>
      <c r="J94" s="34"/>
      <c r="K94" s="3"/>
      <c r="L94" s="52"/>
      <c r="M94" s="33"/>
      <c r="N94" s="33"/>
      <c r="O94" s="33"/>
      <c r="P94" s="33"/>
      <c r="Q94" s="33"/>
      <c r="R94" s="33"/>
      <c r="S94" s="33"/>
      <c r="T94" s="3"/>
      <c r="U94" s="3"/>
      <c r="V94" s="61"/>
    </row>
    <row r="95" spans="1:22" ht="12.75" hidden="1">
      <c r="A95" s="57"/>
      <c r="B95" s="3"/>
      <c r="C95" s="35"/>
      <c r="D95" s="3"/>
      <c r="E95" s="33"/>
      <c r="F95" s="33"/>
      <c r="G95" s="33"/>
      <c r="H95" s="33"/>
      <c r="I95" s="34"/>
      <c r="J95" s="34"/>
      <c r="K95" s="3"/>
      <c r="L95" s="52"/>
      <c r="M95" s="33"/>
      <c r="N95" s="33"/>
      <c r="O95" s="33"/>
      <c r="P95" s="33"/>
      <c r="Q95" s="33"/>
      <c r="R95" s="33"/>
      <c r="S95" s="33"/>
      <c r="T95" s="3"/>
      <c r="U95" s="3"/>
      <c r="V95" s="61"/>
    </row>
    <row r="96" spans="1:22" ht="12.75" hidden="1">
      <c r="A96" s="58"/>
      <c r="B96" s="3"/>
      <c r="C96" s="35"/>
      <c r="D96" s="3"/>
      <c r="E96" s="33"/>
      <c r="F96" s="33"/>
      <c r="G96" s="33"/>
      <c r="H96" s="33"/>
      <c r="I96" s="34"/>
      <c r="J96" s="34"/>
      <c r="K96" s="3"/>
      <c r="L96" s="52"/>
      <c r="M96" s="33"/>
      <c r="N96" s="33"/>
      <c r="O96" s="33"/>
      <c r="P96" s="33"/>
      <c r="Q96" s="33"/>
      <c r="R96" s="33"/>
      <c r="S96" s="33"/>
      <c r="T96" s="3"/>
      <c r="U96" s="3"/>
      <c r="V96" s="61"/>
    </row>
    <row r="97" spans="1:22" ht="12.75" hidden="1">
      <c r="A97" s="57"/>
      <c r="B97" s="3"/>
      <c r="C97" s="35"/>
      <c r="D97" s="3"/>
      <c r="E97" s="33"/>
      <c r="F97" s="33"/>
      <c r="G97" s="33"/>
      <c r="H97" s="33"/>
      <c r="I97" s="34"/>
      <c r="J97" s="34"/>
      <c r="K97" s="3"/>
      <c r="L97" s="52"/>
      <c r="M97" s="33"/>
      <c r="N97" s="33"/>
      <c r="O97" s="33"/>
      <c r="P97" s="33"/>
      <c r="Q97" s="33"/>
      <c r="R97" s="33"/>
      <c r="S97" s="33"/>
      <c r="T97" s="3"/>
      <c r="U97" s="3"/>
      <c r="V97" s="61"/>
    </row>
    <row r="98" spans="1:22" ht="12.75" hidden="1">
      <c r="A98" s="58"/>
      <c r="B98" s="3"/>
      <c r="C98" s="35"/>
      <c r="D98" s="3"/>
      <c r="E98" s="33"/>
      <c r="F98" s="33"/>
      <c r="G98" s="33"/>
      <c r="H98" s="33"/>
      <c r="I98" s="34"/>
      <c r="J98" s="34"/>
      <c r="K98" s="3"/>
      <c r="L98" s="52"/>
      <c r="M98" s="33"/>
      <c r="N98" s="33"/>
      <c r="O98" s="33"/>
      <c r="P98" s="33"/>
      <c r="Q98" s="33"/>
      <c r="R98" s="33"/>
      <c r="S98" s="33"/>
      <c r="T98" s="3"/>
      <c r="U98" s="3"/>
      <c r="V98" s="61"/>
    </row>
    <row r="99" spans="1:22" ht="12.75" hidden="1">
      <c r="A99" s="57"/>
      <c r="B99" s="3"/>
      <c r="C99" s="35"/>
      <c r="D99" s="3"/>
      <c r="E99" s="33"/>
      <c r="F99" s="33"/>
      <c r="G99" s="33"/>
      <c r="H99" s="33"/>
      <c r="I99" s="34"/>
      <c r="J99" s="34"/>
      <c r="K99" s="3"/>
      <c r="L99" s="52"/>
      <c r="M99" s="33"/>
      <c r="N99" s="33"/>
      <c r="O99" s="33"/>
      <c r="P99" s="33"/>
      <c r="Q99" s="33"/>
      <c r="R99" s="33"/>
      <c r="S99" s="33"/>
      <c r="T99" s="3"/>
      <c r="U99" s="3"/>
      <c r="V99" s="61"/>
    </row>
    <row r="100" spans="1:22" ht="12.75" hidden="1">
      <c r="A100" s="58"/>
      <c r="B100" s="3"/>
      <c r="C100" s="35"/>
      <c r="D100" s="3"/>
      <c r="E100" s="33"/>
      <c r="F100" s="33"/>
      <c r="G100" s="33"/>
      <c r="H100" s="33"/>
      <c r="I100" s="34"/>
      <c r="J100" s="34"/>
      <c r="K100" s="3"/>
      <c r="L100" s="52"/>
      <c r="M100" s="33"/>
      <c r="N100" s="33"/>
      <c r="O100" s="33"/>
      <c r="P100" s="33"/>
      <c r="Q100" s="33"/>
      <c r="R100" s="33"/>
      <c r="S100" s="33"/>
      <c r="T100" s="3"/>
      <c r="U100" s="3"/>
      <c r="V100" s="61"/>
    </row>
    <row r="101" spans="1:22" ht="12.75" hidden="1">
      <c r="A101" s="57"/>
      <c r="B101" s="3"/>
      <c r="C101" s="35"/>
      <c r="D101" s="3"/>
      <c r="E101" s="33"/>
      <c r="F101" s="33"/>
      <c r="G101" s="33"/>
      <c r="H101" s="33"/>
      <c r="I101" s="34"/>
      <c r="J101" s="34"/>
      <c r="K101" s="3"/>
      <c r="L101" s="52"/>
      <c r="M101" s="33"/>
      <c r="N101" s="33"/>
      <c r="O101" s="33"/>
      <c r="P101" s="33"/>
      <c r="Q101" s="33"/>
      <c r="R101" s="33"/>
      <c r="S101" s="33"/>
      <c r="T101" s="3"/>
      <c r="U101" s="3"/>
      <c r="V101" s="61"/>
    </row>
    <row r="102" spans="1:22" ht="12.75" hidden="1">
      <c r="A102" s="58"/>
      <c r="B102" s="3"/>
      <c r="C102" s="35"/>
      <c r="D102" s="3"/>
      <c r="E102" s="33"/>
      <c r="F102" s="33"/>
      <c r="G102" s="33"/>
      <c r="H102" s="33"/>
      <c r="I102" s="34"/>
      <c r="J102" s="34"/>
      <c r="K102" s="3"/>
      <c r="L102" s="52"/>
      <c r="M102" s="33"/>
      <c r="N102" s="33"/>
      <c r="O102" s="33"/>
      <c r="P102" s="33"/>
      <c r="Q102" s="33"/>
      <c r="R102" s="33"/>
      <c r="S102" s="33"/>
      <c r="T102" s="3"/>
      <c r="U102" s="3"/>
      <c r="V102" s="61"/>
    </row>
    <row r="103" spans="1:22" ht="12.75" hidden="1">
      <c r="A103" s="57"/>
      <c r="B103" s="3"/>
      <c r="C103" s="35"/>
      <c r="D103" s="3"/>
      <c r="E103" s="33"/>
      <c r="F103" s="33"/>
      <c r="G103" s="33"/>
      <c r="H103" s="33"/>
      <c r="I103" s="34"/>
      <c r="J103" s="34"/>
      <c r="K103" s="3"/>
      <c r="L103" s="52"/>
      <c r="M103" s="33"/>
      <c r="N103" s="33"/>
      <c r="O103" s="33"/>
      <c r="P103" s="33"/>
      <c r="Q103" s="33"/>
      <c r="R103" s="33"/>
      <c r="S103" s="33"/>
      <c r="T103" s="3"/>
      <c r="U103" s="3"/>
      <c r="V103" s="61"/>
    </row>
    <row r="104" spans="1:22" ht="12.75" hidden="1">
      <c r="A104" s="58"/>
      <c r="B104" s="3"/>
      <c r="C104" s="35"/>
      <c r="D104" s="3"/>
      <c r="E104" s="33"/>
      <c r="F104" s="33"/>
      <c r="G104" s="33"/>
      <c r="H104" s="33"/>
      <c r="I104" s="34"/>
      <c r="J104" s="34"/>
      <c r="K104" s="3"/>
      <c r="L104" s="52"/>
      <c r="M104" s="33"/>
      <c r="N104" s="33"/>
      <c r="O104" s="33"/>
      <c r="P104" s="33"/>
      <c r="Q104" s="33"/>
      <c r="R104" s="33"/>
      <c r="S104" s="33"/>
      <c r="T104" s="3"/>
      <c r="U104" s="3"/>
      <c r="V104" s="61"/>
    </row>
    <row r="105" spans="1:22" ht="12.75" hidden="1">
      <c r="A105" s="57"/>
      <c r="B105" s="3"/>
      <c r="C105" s="35"/>
      <c r="D105" s="3"/>
      <c r="E105" s="33"/>
      <c r="F105" s="33"/>
      <c r="G105" s="33"/>
      <c r="H105" s="33"/>
      <c r="I105" s="34"/>
      <c r="J105" s="34"/>
      <c r="K105" s="3"/>
      <c r="L105" s="52"/>
      <c r="M105" s="33"/>
      <c r="N105" s="33"/>
      <c r="O105" s="33"/>
      <c r="P105" s="33"/>
      <c r="Q105" s="33"/>
      <c r="R105" s="33"/>
      <c r="S105" s="33"/>
      <c r="T105" s="3"/>
      <c r="U105" s="3"/>
      <c r="V105" s="61"/>
    </row>
    <row r="106" spans="1:22" ht="12.75" hidden="1">
      <c r="A106" s="58"/>
      <c r="B106" s="3"/>
      <c r="C106" s="35"/>
      <c r="D106" s="3"/>
      <c r="E106" s="33"/>
      <c r="F106" s="33"/>
      <c r="G106" s="33"/>
      <c r="H106" s="33"/>
      <c r="I106" s="34"/>
      <c r="J106" s="34"/>
      <c r="K106" s="3"/>
      <c r="L106" s="52"/>
      <c r="M106" s="33"/>
      <c r="N106" s="33"/>
      <c r="O106" s="33"/>
      <c r="P106" s="33"/>
      <c r="Q106" s="33"/>
      <c r="R106" s="33"/>
      <c r="S106" s="33"/>
      <c r="T106" s="3"/>
      <c r="U106" s="3"/>
      <c r="V106" s="61"/>
    </row>
    <row r="107" spans="1:22" ht="12.75" hidden="1">
      <c r="A107" s="57"/>
      <c r="B107" s="3"/>
      <c r="C107" s="35"/>
      <c r="D107" s="3"/>
      <c r="E107" s="33"/>
      <c r="F107" s="33"/>
      <c r="G107" s="33"/>
      <c r="H107" s="33"/>
      <c r="I107" s="34"/>
      <c r="J107" s="34"/>
      <c r="K107" s="3"/>
      <c r="L107" s="52"/>
      <c r="M107" s="33"/>
      <c r="N107" s="33"/>
      <c r="O107" s="33"/>
      <c r="P107" s="33"/>
      <c r="Q107" s="33"/>
      <c r="R107" s="33"/>
      <c r="S107" s="33"/>
      <c r="T107" s="3"/>
      <c r="U107" s="3"/>
      <c r="V107" s="61"/>
    </row>
    <row r="108" spans="1:22" ht="12.75" hidden="1">
      <c r="A108" s="58"/>
      <c r="B108" s="3"/>
      <c r="C108" s="35"/>
      <c r="D108" s="3"/>
      <c r="E108" s="33"/>
      <c r="F108" s="33"/>
      <c r="G108" s="33"/>
      <c r="H108" s="33"/>
      <c r="I108" s="34"/>
      <c r="J108" s="34"/>
      <c r="K108" s="3"/>
      <c r="L108" s="52"/>
      <c r="M108" s="33"/>
      <c r="N108" s="33"/>
      <c r="O108" s="33"/>
      <c r="P108" s="33"/>
      <c r="Q108" s="33"/>
      <c r="R108" s="33"/>
      <c r="S108" s="33"/>
      <c r="T108" s="3"/>
      <c r="U108" s="3"/>
      <c r="V108" s="61"/>
    </row>
    <row r="109" spans="1:22" ht="12.75" hidden="1">
      <c r="A109" s="57"/>
      <c r="B109" s="3"/>
      <c r="C109" s="35"/>
      <c r="D109" s="3"/>
      <c r="E109" s="33"/>
      <c r="F109" s="33"/>
      <c r="G109" s="33"/>
      <c r="H109" s="33"/>
      <c r="I109" s="34"/>
      <c r="J109" s="34"/>
      <c r="K109" s="3"/>
      <c r="L109" s="52"/>
      <c r="M109" s="33"/>
      <c r="N109" s="33"/>
      <c r="O109" s="33"/>
      <c r="P109" s="33"/>
      <c r="Q109" s="33"/>
      <c r="R109" s="33"/>
      <c r="S109" s="33"/>
      <c r="T109" s="3"/>
      <c r="U109" s="3"/>
      <c r="V109" s="61"/>
    </row>
    <row r="110" spans="1:22" ht="12.75" hidden="1">
      <c r="A110" s="58"/>
      <c r="B110" s="3"/>
      <c r="C110" s="35"/>
      <c r="D110" s="3"/>
      <c r="E110" s="33"/>
      <c r="F110" s="33"/>
      <c r="G110" s="33"/>
      <c r="H110" s="33"/>
      <c r="I110" s="34"/>
      <c r="J110" s="34"/>
      <c r="K110" s="3"/>
      <c r="L110" s="52"/>
      <c r="M110" s="33"/>
      <c r="N110" s="33"/>
      <c r="O110" s="33"/>
      <c r="P110" s="33"/>
      <c r="Q110" s="33"/>
      <c r="R110" s="33"/>
      <c r="S110" s="33"/>
      <c r="T110" s="3"/>
      <c r="U110" s="3"/>
      <c r="V110" s="61"/>
    </row>
    <row r="111" spans="1:22" ht="12.75" hidden="1">
      <c r="A111" s="57"/>
      <c r="B111" s="3"/>
      <c r="C111" s="35"/>
      <c r="D111" s="3"/>
      <c r="E111" s="33"/>
      <c r="F111" s="33"/>
      <c r="G111" s="33"/>
      <c r="H111" s="33"/>
      <c r="I111" s="34"/>
      <c r="J111" s="34"/>
      <c r="K111" s="3"/>
      <c r="L111" s="52"/>
      <c r="M111" s="33"/>
      <c r="N111" s="33"/>
      <c r="O111" s="33"/>
      <c r="P111" s="33"/>
      <c r="Q111" s="33"/>
      <c r="R111" s="33"/>
      <c r="S111" s="33"/>
      <c r="T111" s="3"/>
      <c r="U111" s="3"/>
      <c r="V111" s="61"/>
    </row>
    <row r="112" spans="1:22" ht="12.75" hidden="1">
      <c r="A112" s="58"/>
      <c r="B112" s="3"/>
      <c r="C112" s="35"/>
      <c r="D112" s="3"/>
      <c r="E112" s="33"/>
      <c r="F112" s="33"/>
      <c r="G112" s="33"/>
      <c r="H112" s="33"/>
      <c r="I112" s="34"/>
      <c r="J112" s="34"/>
      <c r="K112" s="3"/>
      <c r="L112" s="52"/>
      <c r="M112" s="33"/>
      <c r="N112" s="33"/>
      <c r="O112" s="33"/>
      <c r="P112" s="33"/>
      <c r="Q112" s="33"/>
      <c r="R112" s="33"/>
      <c r="S112" s="33"/>
      <c r="T112" s="3"/>
      <c r="U112" s="3"/>
      <c r="V112" s="61"/>
    </row>
    <row r="113" spans="1:22" ht="12.75" hidden="1">
      <c r="A113" s="57"/>
      <c r="B113" s="3"/>
      <c r="C113" s="35"/>
      <c r="D113" s="3"/>
      <c r="E113" s="33"/>
      <c r="F113" s="33"/>
      <c r="G113" s="33"/>
      <c r="H113" s="33"/>
      <c r="I113" s="34"/>
      <c r="J113" s="34"/>
      <c r="K113" s="3"/>
      <c r="L113" s="52"/>
      <c r="M113" s="33"/>
      <c r="N113" s="33"/>
      <c r="O113" s="33"/>
      <c r="P113" s="33"/>
      <c r="Q113" s="33"/>
      <c r="R113" s="33"/>
      <c r="S113" s="33"/>
      <c r="T113" s="3"/>
      <c r="U113" s="3"/>
      <c r="V113" s="61"/>
    </row>
    <row r="114" spans="1:22" ht="12.75" hidden="1">
      <c r="A114" s="58"/>
      <c r="B114" s="3"/>
      <c r="C114" s="35"/>
      <c r="D114" s="3"/>
      <c r="E114" s="33"/>
      <c r="F114" s="33"/>
      <c r="G114" s="33"/>
      <c r="H114" s="33"/>
      <c r="I114" s="34"/>
      <c r="J114" s="34"/>
      <c r="K114" s="3"/>
      <c r="L114" s="52"/>
      <c r="M114" s="33"/>
      <c r="N114" s="33"/>
      <c r="O114" s="33"/>
      <c r="P114" s="33"/>
      <c r="Q114" s="33"/>
      <c r="R114" s="33"/>
      <c r="S114" s="33"/>
      <c r="T114" s="3"/>
      <c r="U114" s="3"/>
      <c r="V114" s="61"/>
    </row>
    <row r="115" spans="1:22" ht="12.75" hidden="1">
      <c r="A115" s="57"/>
      <c r="B115" s="3"/>
      <c r="C115" s="35"/>
      <c r="D115" s="3"/>
      <c r="E115" s="33"/>
      <c r="F115" s="33"/>
      <c r="G115" s="33"/>
      <c r="H115" s="33"/>
      <c r="I115" s="34"/>
      <c r="J115" s="34"/>
      <c r="K115" s="3"/>
      <c r="L115" s="52"/>
      <c r="M115" s="33"/>
      <c r="N115" s="33"/>
      <c r="O115" s="33"/>
      <c r="P115" s="33"/>
      <c r="Q115" s="33"/>
      <c r="R115" s="33"/>
      <c r="S115" s="33"/>
      <c r="T115" s="3"/>
      <c r="U115" s="3"/>
      <c r="V115" s="61"/>
    </row>
    <row r="116" spans="1:22" ht="12.75" hidden="1">
      <c r="A116" s="58"/>
      <c r="B116" s="3"/>
      <c r="C116" s="35"/>
      <c r="D116" s="3"/>
      <c r="E116" s="33"/>
      <c r="F116" s="33"/>
      <c r="G116" s="33"/>
      <c r="H116" s="33"/>
      <c r="I116" s="34"/>
      <c r="J116" s="34"/>
      <c r="K116" s="3"/>
      <c r="L116" s="52"/>
      <c r="M116" s="33"/>
      <c r="N116" s="33"/>
      <c r="O116" s="33"/>
      <c r="P116" s="33"/>
      <c r="Q116" s="33"/>
      <c r="R116" s="33"/>
      <c r="S116" s="33"/>
      <c r="T116" s="3"/>
      <c r="U116" s="3"/>
      <c r="V116" s="61"/>
    </row>
    <row r="117" spans="1:22" ht="12.75" hidden="1">
      <c r="A117" s="57"/>
      <c r="B117" s="3"/>
      <c r="C117" s="35"/>
      <c r="D117" s="3"/>
      <c r="E117" s="33"/>
      <c r="F117" s="33"/>
      <c r="G117" s="33"/>
      <c r="H117" s="33"/>
      <c r="I117" s="34"/>
      <c r="J117" s="34"/>
      <c r="K117" s="3"/>
      <c r="L117" s="52"/>
      <c r="M117" s="33"/>
      <c r="N117" s="33"/>
      <c r="O117" s="33"/>
      <c r="P117" s="33"/>
      <c r="Q117" s="33"/>
      <c r="R117" s="33"/>
      <c r="S117" s="33"/>
      <c r="T117" s="3"/>
      <c r="U117" s="3"/>
      <c r="V117" s="61"/>
    </row>
    <row r="118" spans="1:22" ht="12.75" hidden="1">
      <c r="A118" s="58"/>
      <c r="B118" s="3"/>
      <c r="C118" s="35"/>
      <c r="D118" s="3"/>
      <c r="E118" s="33"/>
      <c r="F118" s="33"/>
      <c r="G118" s="33"/>
      <c r="H118" s="33"/>
      <c r="I118" s="34"/>
      <c r="J118" s="34"/>
      <c r="K118" s="3"/>
      <c r="L118" s="52"/>
      <c r="M118" s="33"/>
      <c r="N118" s="33"/>
      <c r="O118" s="33"/>
      <c r="P118" s="33"/>
      <c r="Q118" s="33"/>
      <c r="R118" s="33"/>
      <c r="S118" s="33"/>
      <c r="T118" s="3"/>
      <c r="U118" s="3"/>
      <c r="V118" s="61"/>
    </row>
    <row r="119" spans="1:22" ht="12.75" hidden="1">
      <c r="A119" s="57"/>
      <c r="B119" s="3"/>
      <c r="C119" s="35"/>
      <c r="D119" s="3"/>
      <c r="E119" s="33"/>
      <c r="F119" s="33"/>
      <c r="G119" s="33"/>
      <c r="H119" s="33"/>
      <c r="I119" s="34"/>
      <c r="J119" s="34"/>
      <c r="K119" s="3"/>
      <c r="L119" s="52"/>
      <c r="M119" s="33"/>
      <c r="N119" s="33"/>
      <c r="O119" s="33"/>
      <c r="P119" s="33"/>
      <c r="Q119" s="33"/>
      <c r="R119" s="33"/>
      <c r="S119" s="33"/>
      <c r="T119" s="3"/>
      <c r="U119" s="3"/>
      <c r="V119" s="61"/>
    </row>
    <row r="120" spans="1:22" ht="12.75" hidden="1">
      <c r="A120" s="58"/>
      <c r="B120" s="3"/>
      <c r="C120" s="35"/>
      <c r="D120" s="3"/>
      <c r="E120" s="33"/>
      <c r="F120" s="33"/>
      <c r="G120" s="33"/>
      <c r="H120" s="33"/>
      <c r="I120" s="34"/>
      <c r="J120" s="34"/>
      <c r="K120" s="3"/>
      <c r="L120" s="52"/>
      <c r="M120" s="33"/>
      <c r="N120" s="33"/>
      <c r="O120" s="33"/>
      <c r="P120" s="33"/>
      <c r="Q120" s="33"/>
      <c r="R120" s="33"/>
      <c r="S120" s="33"/>
      <c r="T120" s="3"/>
      <c r="U120" s="3"/>
      <c r="V120" s="61"/>
    </row>
    <row r="121" spans="1:22" ht="12.75" hidden="1">
      <c r="A121" s="57"/>
      <c r="B121" s="3"/>
      <c r="C121" s="35"/>
      <c r="D121" s="3"/>
      <c r="E121" s="33"/>
      <c r="F121" s="33"/>
      <c r="G121" s="33"/>
      <c r="H121" s="33"/>
      <c r="I121" s="34"/>
      <c r="J121" s="34"/>
      <c r="K121" s="3"/>
      <c r="L121" s="52"/>
      <c r="M121" s="33"/>
      <c r="N121" s="33"/>
      <c r="O121" s="33"/>
      <c r="P121" s="33"/>
      <c r="Q121" s="33"/>
      <c r="R121" s="33"/>
      <c r="S121" s="33"/>
      <c r="T121" s="3"/>
      <c r="U121" s="3"/>
      <c r="V121" s="61"/>
    </row>
    <row r="122" spans="1:22" ht="12.75" hidden="1">
      <c r="A122" s="58"/>
      <c r="B122" s="3"/>
      <c r="C122" s="35"/>
      <c r="D122" s="3"/>
      <c r="E122" s="33"/>
      <c r="F122" s="33"/>
      <c r="G122" s="33"/>
      <c r="H122" s="33"/>
      <c r="I122" s="34"/>
      <c r="J122" s="34"/>
      <c r="K122" s="3"/>
      <c r="L122" s="52"/>
      <c r="M122" s="33"/>
      <c r="N122" s="33"/>
      <c r="O122" s="33"/>
      <c r="P122" s="33"/>
      <c r="Q122" s="33"/>
      <c r="R122" s="33"/>
      <c r="S122" s="33"/>
      <c r="T122" s="3"/>
      <c r="U122" s="3"/>
      <c r="V122" s="61"/>
    </row>
    <row r="123" spans="1:22" ht="12.75" hidden="1">
      <c r="A123" s="57"/>
      <c r="B123" s="3"/>
      <c r="C123" s="35"/>
      <c r="D123" s="3"/>
      <c r="E123" s="33"/>
      <c r="F123" s="33"/>
      <c r="G123" s="33"/>
      <c r="H123" s="33"/>
      <c r="I123" s="34"/>
      <c r="J123" s="34"/>
      <c r="K123" s="3"/>
      <c r="L123" s="52"/>
      <c r="M123" s="33"/>
      <c r="N123" s="33"/>
      <c r="O123" s="33"/>
      <c r="P123" s="33"/>
      <c r="Q123" s="33"/>
      <c r="R123" s="33"/>
      <c r="S123" s="33"/>
      <c r="T123" s="3"/>
      <c r="U123" s="3"/>
      <c r="V123" s="61"/>
    </row>
    <row r="124" spans="1:22" ht="12.75" hidden="1">
      <c r="A124" s="58"/>
      <c r="B124" s="3"/>
      <c r="C124" s="35"/>
      <c r="D124" s="3"/>
      <c r="E124" s="33"/>
      <c r="F124" s="33"/>
      <c r="G124" s="33"/>
      <c r="H124" s="33"/>
      <c r="I124" s="34"/>
      <c r="J124" s="34"/>
      <c r="K124" s="3"/>
      <c r="L124" s="52"/>
      <c r="M124" s="33"/>
      <c r="N124" s="33"/>
      <c r="O124" s="33"/>
      <c r="P124" s="33"/>
      <c r="Q124" s="33"/>
      <c r="R124" s="33"/>
      <c r="S124" s="33"/>
      <c r="T124" s="3"/>
      <c r="U124" s="3"/>
      <c r="V124" s="61"/>
    </row>
    <row r="125" spans="1:22" ht="12.75" hidden="1">
      <c r="A125" s="57"/>
      <c r="B125" s="3"/>
      <c r="C125" s="35"/>
      <c r="D125" s="3"/>
      <c r="E125" s="33"/>
      <c r="F125" s="33"/>
      <c r="G125" s="33"/>
      <c r="H125" s="33"/>
      <c r="I125" s="34"/>
      <c r="J125" s="34"/>
      <c r="K125" s="3"/>
      <c r="L125" s="52"/>
      <c r="M125" s="33"/>
      <c r="N125" s="33"/>
      <c r="O125" s="33"/>
      <c r="P125" s="33"/>
      <c r="Q125" s="33"/>
      <c r="R125" s="33"/>
      <c r="S125" s="33"/>
      <c r="T125" s="3"/>
      <c r="U125" s="3"/>
      <c r="V125" s="61"/>
    </row>
    <row r="126" spans="1:22" ht="12.75" hidden="1">
      <c r="A126" s="58"/>
      <c r="B126" s="3"/>
      <c r="C126" s="35"/>
      <c r="D126" s="3"/>
      <c r="E126" s="33"/>
      <c r="F126" s="33"/>
      <c r="G126" s="33"/>
      <c r="H126" s="33"/>
      <c r="I126" s="34"/>
      <c r="J126" s="34"/>
      <c r="K126" s="3"/>
      <c r="L126" s="52"/>
      <c r="M126" s="33"/>
      <c r="N126" s="33"/>
      <c r="O126" s="33"/>
      <c r="P126" s="33"/>
      <c r="Q126" s="33"/>
      <c r="R126" s="33"/>
      <c r="S126" s="33"/>
      <c r="T126" s="3"/>
      <c r="U126" s="3"/>
      <c r="V126" s="61"/>
    </row>
    <row r="127" spans="1:22" ht="12.75" hidden="1">
      <c r="A127" s="57"/>
      <c r="B127" s="3"/>
      <c r="C127" s="35"/>
      <c r="D127" s="3"/>
      <c r="E127" s="33"/>
      <c r="F127" s="33"/>
      <c r="G127" s="33"/>
      <c r="H127" s="33"/>
      <c r="I127" s="34"/>
      <c r="J127" s="34"/>
      <c r="K127" s="3"/>
      <c r="L127" s="52"/>
      <c r="M127" s="33"/>
      <c r="N127" s="33"/>
      <c r="O127" s="33"/>
      <c r="P127" s="33"/>
      <c r="Q127" s="33"/>
      <c r="R127" s="33"/>
      <c r="S127" s="33"/>
      <c r="T127" s="3"/>
      <c r="U127" s="3"/>
      <c r="V127" s="61"/>
    </row>
    <row r="128" spans="1:22" ht="12.75" hidden="1">
      <c r="A128" s="58"/>
      <c r="B128" s="3"/>
      <c r="C128" s="35"/>
      <c r="D128" s="3"/>
      <c r="E128" s="33"/>
      <c r="F128" s="33"/>
      <c r="G128" s="33"/>
      <c r="H128" s="33"/>
      <c r="I128" s="34"/>
      <c r="J128" s="34"/>
      <c r="K128" s="3"/>
      <c r="L128" s="52"/>
      <c r="M128" s="33"/>
      <c r="N128" s="33"/>
      <c r="O128" s="33"/>
      <c r="P128" s="33"/>
      <c r="Q128" s="33"/>
      <c r="R128" s="33"/>
      <c r="S128" s="33"/>
      <c r="T128" s="3"/>
      <c r="U128" s="3"/>
      <c r="V128" s="61"/>
    </row>
    <row r="129" spans="1:22" ht="12.75" hidden="1">
      <c r="A129" s="57"/>
      <c r="B129" s="3"/>
      <c r="C129" s="35"/>
      <c r="D129" s="3"/>
      <c r="E129" s="33"/>
      <c r="F129" s="33"/>
      <c r="G129" s="33"/>
      <c r="H129" s="33"/>
      <c r="I129" s="34"/>
      <c r="J129" s="34"/>
      <c r="K129" s="3"/>
      <c r="L129" s="52"/>
      <c r="M129" s="33"/>
      <c r="N129" s="33"/>
      <c r="O129" s="33"/>
      <c r="P129" s="33"/>
      <c r="Q129" s="33"/>
      <c r="R129" s="33"/>
      <c r="S129" s="33"/>
      <c r="T129" s="3"/>
      <c r="U129" s="3"/>
      <c r="V129" s="61"/>
    </row>
    <row r="130" spans="1:22" ht="12.75" hidden="1">
      <c r="A130" s="58"/>
      <c r="B130" s="3"/>
      <c r="C130" s="35"/>
      <c r="D130" s="3"/>
      <c r="E130" s="33"/>
      <c r="F130" s="33"/>
      <c r="G130" s="33"/>
      <c r="H130" s="33"/>
      <c r="I130" s="34"/>
      <c r="J130" s="34"/>
      <c r="K130" s="3"/>
      <c r="L130" s="52"/>
      <c r="M130" s="33"/>
      <c r="N130" s="33"/>
      <c r="O130" s="33"/>
      <c r="P130" s="33"/>
      <c r="Q130" s="33"/>
      <c r="R130" s="33"/>
      <c r="S130" s="33"/>
      <c r="T130" s="3"/>
      <c r="U130" s="3"/>
      <c r="V130" s="61"/>
    </row>
    <row r="131" spans="1:22" ht="12.75" hidden="1">
      <c r="A131" s="57"/>
      <c r="B131" s="3"/>
      <c r="C131" s="35"/>
      <c r="D131" s="3"/>
      <c r="E131" s="33"/>
      <c r="F131" s="33"/>
      <c r="G131" s="33"/>
      <c r="H131" s="33"/>
      <c r="I131" s="34"/>
      <c r="J131" s="34"/>
      <c r="K131" s="3"/>
      <c r="L131" s="52"/>
      <c r="M131" s="33"/>
      <c r="N131" s="33"/>
      <c r="O131" s="33"/>
      <c r="P131" s="33"/>
      <c r="Q131" s="33"/>
      <c r="R131" s="33"/>
      <c r="S131" s="33"/>
      <c r="T131" s="3"/>
      <c r="U131" s="3"/>
      <c r="V131" s="61"/>
    </row>
    <row r="132" spans="1:22" ht="12.75" hidden="1">
      <c r="A132" s="58"/>
      <c r="B132" s="3"/>
      <c r="C132" s="35"/>
      <c r="D132" s="3"/>
      <c r="E132" s="33"/>
      <c r="F132" s="33"/>
      <c r="G132" s="33"/>
      <c r="H132" s="33"/>
      <c r="I132" s="34"/>
      <c r="J132" s="34"/>
      <c r="K132" s="3"/>
      <c r="L132" s="52"/>
      <c r="M132" s="33"/>
      <c r="N132" s="33"/>
      <c r="O132" s="33"/>
      <c r="P132" s="33"/>
      <c r="Q132" s="33"/>
      <c r="R132" s="33"/>
      <c r="S132" s="33"/>
      <c r="T132" s="3"/>
      <c r="U132" s="3"/>
      <c r="V132" s="61"/>
    </row>
    <row r="133" spans="1:22" ht="12.75" hidden="1">
      <c r="A133" s="57"/>
      <c r="B133" s="3"/>
      <c r="C133" s="35"/>
      <c r="D133" s="3"/>
      <c r="E133" s="33"/>
      <c r="F133" s="33"/>
      <c r="G133" s="33"/>
      <c r="H133" s="33"/>
      <c r="I133" s="34"/>
      <c r="J133" s="34"/>
      <c r="K133" s="3"/>
      <c r="L133" s="52"/>
      <c r="M133" s="33"/>
      <c r="N133" s="33"/>
      <c r="O133" s="33"/>
      <c r="P133" s="33"/>
      <c r="Q133" s="33"/>
      <c r="R133" s="33"/>
      <c r="S133" s="33"/>
      <c r="T133" s="3"/>
      <c r="U133" s="3"/>
      <c r="V133" s="61"/>
    </row>
    <row r="134" spans="1:22" ht="12.75" hidden="1">
      <c r="A134" s="58"/>
      <c r="B134" s="3"/>
      <c r="C134" s="35"/>
      <c r="D134" s="3"/>
      <c r="E134" s="33"/>
      <c r="F134" s="33"/>
      <c r="G134" s="33"/>
      <c r="H134" s="33"/>
      <c r="I134" s="34"/>
      <c r="J134" s="34"/>
      <c r="K134" s="3"/>
      <c r="L134" s="52"/>
      <c r="M134" s="33"/>
      <c r="N134" s="33"/>
      <c r="O134" s="33"/>
      <c r="P134" s="33"/>
      <c r="Q134" s="33"/>
      <c r="R134" s="33"/>
      <c r="S134" s="33"/>
      <c r="T134" s="3"/>
      <c r="U134" s="3"/>
      <c r="V134" s="61"/>
    </row>
    <row r="135" spans="1:22" ht="12.75" hidden="1">
      <c r="A135" s="57"/>
      <c r="B135" s="3"/>
      <c r="C135" s="35"/>
      <c r="D135" s="3"/>
      <c r="E135" s="33"/>
      <c r="F135" s="33"/>
      <c r="G135" s="33"/>
      <c r="H135" s="33"/>
      <c r="I135" s="34"/>
      <c r="J135" s="34"/>
      <c r="K135" s="3"/>
      <c r="L135" s="52"/>
      <c r="M135" s="33"/>
      <c r="N135" s="33"/>
      <c r="O135" s="33"/>
      <c r="P135" s="33"/>
      <c r="Q135" s="33"/>
      <c r="R135" s="33"/>
      <c r="S135" s="33"/>
      <c r="T135" s="3"/>
      <c r="U135" s="3"/>
      <c r="V135" s="61"/>
    </row>
    <row r="136" spans="1:22" ht="12.75" hidden="1">
      <c r="A136" s="58"/>
      <c r="B136" s="3"/>
      <c r="C136" s="35"/>
      <c r="D136" s="3"/>
      <c r="E136" s="33"/>
      <c r="F136" s="33"/>
      <c r="G136" s="33"/>
      <c r="H136" s="33"/>
      <c r="I136" s="34"/>
      <c r="J136" s="34"/>
      <c r="K136" s="3"/>
      <c r="L136" s="52"/>
      <c r="M136" s="33"/>
      <c r="N136" s="33"/>
      <c r="O136" s="33"/>
      <c r="P136" s="33"/>
      <c r="Q136" s="33"/>
      <c r="R136" s="33"/>
      <c r="S136" s="33"/>
      <c r="T136" s="3"/>
      <c r="U136" s="3"/>
      <c r="V136" s="61"/>
    </row>
    <row r="137" spans="1:22" ht="12.75" hidden="1">
      <c r="A137" s="57"/>
      <c r="B137" s="3"/>
      <c r="C137" s="35"/>
      <c r="D137" s="3"/>
      <c r="E137" s="33"/>
      <c r="F137" s="33"/>
      <c r="G137" s="33"/>
      <c r="H137" s="33"/>
      <c r="I137" s="34"/>
      <c r="J137" s="34"/>
      <c r="K137" s="3"/>
      <c r="L137" s="52"/>
      <c r="M137" s="33"/>
      <c r="N137" s="33"/>
      <c r="O137" s="33"/>
      <c r="P137" s="33"/>
      <c r="Q137" s="33"/>
      <c r="R137" s="33"/>
      <c r="S137" s="33"/>
      <c r="T137" s="3"/>
      <c r="U137" s="3"/>
      <c r="V137" s="61"/>
    </row>
    <row r="138" spans="1:22" ht="12.75" hidden="1">
      <c r="A138" s="58"/>
      <c r="B138" s="3"/>
      <c r="C138" s="35"/>
      <c r="D138" s="3"/>
      <c r="E138" s="33"/>
      <c r="F138" s="33"/>
      <c r="G138" s="33"/>
      <c r="H138" s="33"/>
      <c r="I138" s="34"/>
      <c r="J138" s="34"/>
      <c r="K138" s="3"/>
      <c r="L138" s="52"/>
      <c r="M138" s="33"/>
      <c r="N138" s="33"/>
      <c r="O138" s="33"/>
      <c r="P138" s="33"/>
      <c r="Q138" s="33"/>
      <c r="R138" s="33"/>
      <c r="S138" s="33"/>
      <c r="T138" s="3"/>
      <c r="U138" s="3"/>
      <c r="V138" s="61"/>
    </row>
    <row r="139" spans="1:22" ht="12.75" hidden="1">
      <c r="A139" s="57"/>
      <c r="B139" s="3"/>
      <c r="C139" s="35"/>
      <c r="D139" s="3"/>
      <c r="E139" s="33"/>
      <c r="F139" s="33"/>
      <c r="G139" s="33"/>
      <c r="H139" s="33"/>
      <c r="I139" s="34"/>
      <c r="J139" s="34"/>
      <c r="K139" s="3"/>
      <c r="L139" s="52"/>
      <c r="M139" s="33"/>
      <c r="N139" s="33"/>
      <c r="O139" s="33"/>
      <c r="P139" s="33"/>
      <c r="Q139" s="33"/>
      <c r="R139" s="33"/>
      <c r="S139" s="33"/>
      <c r="T139" s="3"/>
      <c r="U139" s="3"/>
      <c r="V139" s="61"/>
    </row>
    <row r="140" spans="1:22" ht="12.75" hidden="1">
      <c r="A140" s="58"/>
      <c r="B140" s="3"/>
      <c r="C140" s="35"/>
      <c r="D140" s="3"/>
      <c r="E140" s="33"/>
      <c r="F140" s="33"/>
      <c r="G140" s="33"/>
      <c r="H140" s="33"/>
      <c r="I140" s="34"/>
      <c r="J140" s="34"/>
      <c r="K140" s="3"/>
      <c r="L140" s="52"/>
      <c r="M140" s="33"/>
      <c r="N140" s="33"/>
      <c r="O140" s="33"/>
      <c r="P140" s="33"/>
      <c r="Q140" s="33"/>
      <c r="R140" s="33"/>
      <c r="S140" s="33"/>
      <c r="T140" s="3"/>
      <c r="U140" s="3"/>
      <c r="V140" s="61"/>
    </row>
    <row r="141" spans="1:22" ht="12.75" hidden="1">
      <c r="A141" s="57"/>
      <c r="B141" s="3"/>
      <c r="C141" s="35"/>
      <c r="D141" s="3"/>
      <c r="E141" s="33"/>
      <c r="F141" s="33"/>
      <c r="G141" s="33"/>
      <c r="H141" s="33"/>
      <c r="I141" s="34"/>
      <c r="J141" s="34"/>
      <c r="K141" s="3"/>
      <c r="L141" s="52"/>
      <c r="M141" s="33"/>
      <c r="N141" s="33"/>
      <c r="O141" s="33"/>
      <c r="P141" s="33"/>
      <c r="Q141" s="33"/>
      <c r="R141" s="33"/>
      <c r="S141" s="33"/>
      <c r="T141" s="3"/>
      <c r="U141" s="3"/>
      <c r="V141" s="61"/>
    </row>
    <row r="142" spans="1:22" ht="12.75" hidden="1">
      <c r="A142" s="58"/>
      <c r="B142" s="3"/>
      <c r="C142" s="35"/>
      <c r="D142" s="3"/>
      <c r="E142" s="33"/>
      <c r="F142" s="33"/>
      <c r="G142" s="33"/>
      <c r="H142" s="33"/>
      <c r="I142" s="34"/>
      <c r="J142" s="34"/>
      <c r="K142" s="3"/>
      <c r="L142" s="52"/>
      <c r="M142" s="33"/>
      <c r="N142" s="33"/>
      <c r="O142" s="33"/>
      <c r="P142" s="33"/>
      <c r="Q142" s="33"/>
      <c r="R142" s="33"/>
      <c r="S142" s="33"/>
      <c r="T142" s="3"/>
      <c r="U142" s="3"/>
      <c r="V142" s="61"/>
    </row>
    <row r="143" spans="1:22" ht="12.75" hidden="1">
      <c r="A143" s="57"/>
      <c r="B143" s="3"/>
      <c r="C143" s="35"/>
      <c r="D143" s="3"/>
      <c r="E143" s="33"/>
      <c r="F143" s="33"/>
      <c r="G143" s="33"/>
      <c r="H143" s="33"/>
      <c r="I143" s="34"/>
      <c r="J143" s="34"/>
      <c r="K143" s="3"/>
      <c r="L143" s="52"/>
      <c r="M143" s="33"/>
      <c r="N143" s="33"/>
      <c r="O143" s="33"/>
      <c r="P143" s="33"/>
      <c r="Q143" s="33"/>
      <c r="R143" s="33"/>
      <c r="S143" s="33"/>
      <c r="T143" s="3"/>
      <c r="U143" s="3"/>
      <c r="V143" s="61"/>
    </row>
    <row r="144" spans="1:22" ht="12.75" hidden="1">
      <c r="A144" s="58"/>
      <c r="B144" s="3"/>
      <c r="C144" s="35"/>
      <c r="D144" s="3"/>
      <c r="E144" s="33"/>
      <c r="F144" s="33"/>
      <c r="G144" s="33"/>
      <c r="H144" s="33"/>
      <c r="I144" s="34"/>
      <c r="J144" s="34"/>
      <c r="K144" s="3"/>
      <c r="L144" s="52"/>
      <c r="M144" s="33"/>
      <c r="N144" s="33"/>
      <c r="O144" s="33"/>
      <c r="P144" s="33"/>
      <c r="Q144" s="33"/>
      <c r="R144" s="33"/>
      <c r="S144" s="33"/>
      <c r="T144" s="3"/>
      <c r="U144" s="3"/>
      <c r="V144" s="61"/>
    </row>
    <row r="145" spans="1:22" ht="12.75" hidden="1">
      <c r="A145" s="57"/>
      <c r="B145" s="3"/>
      <c r="C145" s="35"/>
      <c r="D145" s="3"/>
      <c r="E145" s="33"/>
      <c r="F145" s="33"/>
      <c r="G145" s="33"/>
      <c r="H145" s="33"/>
      <c r="I145" s="34"/>
      <c r="J145" s="34"/>
      <c r="K145" s="3"/>
      <c r="L145" s="52"/>
      <c r="M145" s="33"/>
      <c r="N145" s="33"/>
      <c r="O145" s="33"/>
      <c r="P145" s="33"/>
      <c r="Q145" s="33"/>
      <c r="R145" s="33"/>
      <c r="S145" s="33"/>
      <c r="T145" s="3"/>
      <c r="U145" s="3"/>
      <c r="V145" s="61"/>
    </row>
    <row r="146" spans="1:22" ht="12.75" hidden="1">
      <c r="A146" s="58"/>
      <c r="B146" s="3"/>
      <c r="C146" s="35"/>
      <c r="D146" s="3"/>
      <c r="E146" s="33"/>
      <c r="F146" s="33"/>
      <c r="G146" s="33"/>
      <c r="H146" s="33"/>
      <c r="I146" s="34"/>
      <c r="J146" s="34"/>
      <c r="K146" s="3"/>
      <c r="L146" s="52"/>
      <c r="M146" s="33"/>
      <c r="N146" s="33"/>
      <c r="O146" s="33"/>
      <c r="P146" s="33"/>
      <c r="Q146" s="33"/>
      <c r="R146" s="33"/>
      <c r="S146" s="33"/>
      <c r="T146" s="3"/>
      <c r="U146" s="3"/>
      <c r="V146" s="61"/>
    </row>
    <row r="147" spans="1:22" ht="12.75" hidden="1">
      <c r="A147" s="57"/>
      <c r="B147" s="3"/>
      <c r="C147" s="35"/>
      <c r="D147" s="3"/>
      <c r="E147" s="33"/>
      <c r="F147" s="33"/>
      <c r="G147" s="33"/>
      <c r="H147" s="33"/>
      <c r="I147" s="34"/>
      <c r="J147" s="34"/>
      <c r="K147" s="3"/>
      <c r="L147" s="52"/>
      <c r="M147" s="33"/>
      <c r="N147" s="33"/>
      <c r="O147" s="33"/>
      <c r="P147" s="33"/>
      <c r="Q147" s="33"/>
      <c r="R147" s="33"/>
      <c r="S147" s="33"/>
      <c r="T147" s="3"/>
      <c r="U147" s="3"/>
      <c r="V147" s="61"/>
    </row>
    <row r="148" spans="1:22" ht="12.75" hidden="1">
      <c r="A148" s="58"/>
      <c r="B148" s="3"/>
      <c r="C148" s="35"/>
      <c r="D148" s="3"/>
      <c r="E148" s="33"/>
      <c r="F148" s="33"/>
      <c r="G148" s="33"/>
      <c r="H148" s="33"/>
      <c r="I148" s="34"/>
      <c r="J148" s="34"/>
      <c r="K148" s="3"/>
      <c r="L148" s="52"/>
      <c r="M148" s="33"/>
      <c r="N148" s="33"/>
      <c r="O148" s="33"/>
      <c r="P148" s="33"/>
      <c r="Q148" s="33"/>
      <c r="R148" s="33"/>
      <c r="S148" s="33"/>
      <c r="T148" s="3"/>
      <c r="U148" s="3"/>
      <c r="V148" s="61"/>
    </row>
    <row r="149" spans="1:22" ht="12.75" hidden="1">
      <c r="A149" s="57"/>
      <c r="B149" s="3"/>
      <c r="C149" s="35"/>
      <c r="D149" s="3"/>
      <c r="E149" s="33"/>
      <c r="F149" s="33"/>
      <c r="G149" s="33"/>
      <c r="H149" s="33"/>
      <c r="I149" s="34"/>
      <c r="J149" s="34"/>
      <c r="K149" s="3"/>
      <c r="L149" s="52"/>
      <c r="M149" s="33"/>
      <c r="N149" s="33"/>
      <c r="O149" s="33"/>
      <c r="P149" s="33"/>
      <c r="Q149" s="33"/>
      <c r="R149" s="33"/>
      <c r="S149" s="33"/>
      <c r="T149" s="3"/>
      <c r="U149" s="3"/>
      <c r="V149" s="61"/>
    </row>
    <row r="150" spans="1:22" ht="12.75" hidden="1">
      <c r="A150" s="58"/>
      <c r="B150" s="3"/>
      <c r="C150" s="35"/>
      <c r="D150" s="3"/>
      <c r="E150" s="33"/>
      <c r="F150" s="33"/>
      <c r="G150" s="33"/>
      <c r="H150" s="33"/>
      <c r="I150" s="34"/>
      <c r="J150" s="34"/>
      <c r="K150" s="3"/>
      <c r="L150" s="52"/>
      <c r="M150" s="33"/>
      <c r="N150" s="33"/>
      <c r="O150" s="33"/>
      <c r="P150" s="33"/>
      <c r="Q150" s="33"/>
      <c r="R150" s="33"/>
      <c r="S150" s="33"/>
      <c r="T150" s="3"/>
      <c r="U150" s="3"/>
      <c r="V150" s="61"/>
    </row>
    <row r="151" spans="1:22" ht="12.75" hidden="1">
      <c r="A151" s="57"/>
      <c r="B151" s="3"/>
      <c r="C151" s="35"/>
      <c r="D151" s="3"/>
      <c r="E151" s="33"/>
      <c r="F151" s="33"/>
      <c r="G151" s="33"/>
      <c r="H151" s="33"/>
      <c r="I151" s="34"/>
      <c r="J151" s="34"/>
      <c r="K151" s="3"/>
      <c r="L151" s="52"/>
      <c r="M151" s="33"/>
      <c r="N151" s="33"/>
      <c r="O151" s="33"/>
      <c r="P151" s="33"/>
      <c r="Q151" s="33"/>
      <c r="R151" s="33"/>
      <c r="S151" s="33"/>
      <c r="T151" s="3"/>
      <c r="U151" s="3"/>
      <c r="V151" s="61"/>
    </row>
    <row r="152" spans="1:22" ht="12.75" hidden="1">
      <c r="A152" s="58"/>
      <c r="B152" s="3"/>
      <c r="C152" s="35"/>
      <c r="D152" s="3"/>
      <c r="E152" s="33"/>
      <c r="F152" s="33"/>
      <c r="G152" s="33"/>
      <c r="H152" s="33"/>
      <c r="I152" s="34"/>
      <c r="J152" s="34"/>
      <c r="K152" s="3"/>
      <c r="L152" s="52"/>
      <c r="M152" s="33"/>
      <c r="N152" s="33"/>
      <c r="O152" s="33"/>
      <c r="P152" s="33"/>
      <c r="Q152" s="33"/>
      <c r="R152" s="33"/>
      <c r="S152" s="33"/>
      <c r="T152" s="3"/>
      <c r="U152" s="3"/>
      <c r="V152" s="61"/>
    </row>
    <row r="153" spans="1:22" ht="12.75" hidden="1">
      <c r="A153" s="57"/>
      <c r="B153" s="3"/>
      <c r="C153" s="35"/>
      <c r="D153" s="3"/>
      <c r="E153" s="33"/>
      <c r="F153" s="33"/>
      <c r="G153" s="33"/>
      <c r="H153" s="33"/>
      <c r="I153" s="34"/>
      <c r="J153" s="34"/>
      <c r="K153" s="3"/>
      <c r="L153" s="52"/>
      <c r="M153" s="33"/>
      <c r="N153" s="33"/>
      <c r="O153" s="33"/>
      <c r="P153" s="33"/>
      <c r="Q153" s="33"/>
      <c r="R153" s="33"/>
      <c r="S153" s="33"/>
      <c r="T153" s="3"/>
      <c r="U153" s="3"/>
      <c r="V153" s="61"/>
    </row>
    <row r="154" spans="1:22" ht="12.75" hidden="1">
      <c r="A154" s="58"/>
      <c r="B154" s="3"/>
      <c r="C154" s="35"/>
      <c r="D154" s="3"/>
      <c r="E154" s="33"/>
      <c r="F154" s="33"/>
      <c r="G154" s="33"/>
      <c r="H154" s="33"/>
      <c r="I154" s="34"/>
      <c r="J154" s="34"/>
      <c r="K154" s="3"/>
      <c r="L154" s="52"/>
      <c r="M154" s="33"/>
      <c r="N154" s="33"/>
      <c r="O154" s="33"/>
      <c r="P154" s="33"/>
      <c r="Q154" s="33"/>
      <c r="R154" s="33"/>
      <c r="S154" s="33"/>
      <c r="T154" s="3"/>
      <c r="U154" s="3"/>
      <c r="V154" s="61"/>
    </row>
    <row r="155" spans="1:22" ht="12.75" hidden="1">
      <c r="A155" s="57"/>
      <c r="B155" s="3"/>
      <c r="C155" s="35"/>
      <c r="D155" s="3"/>
      <c r="E155" s="33"/>
      <c r="F155" s="33"/>
      <c r="G155" s="33"/>
      <c r="H155" s="33"/>
      <c r="I155" s="34"/>
      <c r="J155" s="34"/>
      <c r="K155" s="3"/>
      <c r="L155" s="52"/>
      <c r="M155" s="33"/>
      <c r="N155" s="33"/>
      <c r="O155" s="33"/>
      <c r="P155" s="33"/>
      <c r="Q155" s="33"/>
      <c r="R155" s="33"/>
      <c r="S155" s="33"/>
      <c r="T155" s="3"/>
      <c r="U155" s="3"/>
      <c r="V155" s="61"/>
    </row>
    <row r="156" spans="1:22" ht="12.75" hidden="1">
      <c r="A156" s="58"/>
      <c r="B156" s="3"/>
      <c r="C156" s="35"/>
      <c r="D156" s="3"/>
      <c r="E156" s="33"/>
      <c r="F156" s="33"/>
      <c r="G156" s="33"/>
      <c r="H156" s="33"/>
      <c r="I156" s="34"/>
      <c r="J156" s="34"/>
      <c r="K156" s="3"/>
      <c r="L156" s="52"/>
      <c r="M156" s="33"/>
      <c r="N156" s="33"/>
      <c r="O156" s="33"/>
      <c r="P156" s="33"/>
      <c r="Q156" s="33"/>
      <c r="R156" s="33"/>
      <c r="S156" s="33"/>
      <c r="T156" s="3"/>
      <c r="U156" s="3"/>
      <c r="V156" s="61"/>
    </row>
    <row r="157" spans="1:22" ht="12.75" hidden="1">
      <c r="A157" s="57"/>
      <c r="B157" s="3"/>
      <c r="C157" s="35"/>
      <c r="D157" s="3"/>
      <c r="E157" s="33"/>
      <c r="F157" s="33"/>
      <c r="G157" s="33"/>
      <c r="H157" s="33"/>
      <c r="I157" s="34"/>
      <c r="J157" s="34"/>
      <c r="K157" s="3"/>
      <c r="L157" s="40"/>
      <c r="M157" s="33"/>
      <c r="N157" s="33"/>
      <c r="O157" s="33"/>
      <c r="P157" s="33"/>
      <c r="Q157" s="33"/>
      <c r="R157" s="33"/>
      <c r="S157" s="33"/>
      <c r="T157" s="3"/>
      <c r="U157" s="3"/>
      <c r="V157" s="61"/>
    </row>
    <row r="158" spans="1:22" ht="12.75" hidden="1">
      <c r="A158" s="58"/>
      <c r="B158" s="3"/>
      <c r="C158" s="35"/>
      <c r="D158" s="3"/>
      <c r="E158" s="33"/>
      <c r="F158" s="33"/>
      <c r="G158" s="33"/>
      <c r="H158" s="33"/>
      <c r="I158" s="34"/>
      <c r="J158" s="34"/>
      <c r="K158" s="3"/>
      <c r="L158" s="40"/>
      <c r="M158" s="33"/>
      <c r="N158" s="33"/>
      <c r="O158" s="33"/>
      <c r="P158" s="33"/>
      <c r="Q158" s="33"/>
      <c r="R158" s="33"/>
      <c r="S158" s="33"/>
      <c r="T158" s="3"/>
      <c r="U158" s="3"/>
      <c r="V158" s="61"/>
    </row>
    <row r="159" spans="1:22" ht="12.75" hidden="1">
      <c r="A159" s="57"/>
      <c r="B159" s="3"/>
      <c r="C159" s="35"/>
      <c r="D159" s="3"/>
      <c r="E159" s="33"/>
      <c r="F159" s="33"/>
      <c r="G159" s="33"/>
      <c r="H159" s="33"/>
      <c r="I159" s="34"/>
      <c r="J159" s="34"/>
      <c r="K159" s="3"/>
      <c r="L159" s="40"/>
      <c r="M159" s="33"/>
      <c r="N159" s="33"/>
      <c r="O159" s="33"/>
      <c r="P159" s="33"/>
      <c r="Q159" s="33"/>
      <c r="R159" s="33"/>
      <c r="S159" s="33"/>
      <c r="T159" s="3"/>
      <c r="U159" s="3"/>
      <c r="V159" s="61"/>
    </row>
    <row r="160" spans="1:22" ht="12.75" hidden="1">
      <c r="A160" s="58"/>
      <c r="B160" s="3"/>
      <c r="C160" s="35"/>
      <c r="D160" s="3"/>
      <c r="E160" s="33"/>
      <c r="F160" s="33"/>
      <c r="G160" s="33"/>
      <c r="H160" s="33"/>
      <c r="I160" s="34"/>
      <c r="J160" s="34"/>
      <c r="K160" s="3"/>
      <c r="L160" s="40"/>
      <c r="M160" s="33"/>
      <c r="N160" s="33"/>
      <c r="O160" s="33"/>
      <c r="P160" s="33"/>
      <c r="Q160" s="33"/>
      <c r="R160" s="33"/>
      <c r="S160" s="33"/>
      <c r="T160" s="3"/>
      <c r="U160" s="3"/>
      <c r="V160" s="61"/>
    </row>
    <row r="161" spans="1:22" ht="12.75" hidden="1">
      <c r="A161" s="57"/>
      <c r="B161" s="3"/>
      <c r="C161" s="35"/>
      <c r="D161" s="3"/>
      <c r="E161" s="33"/>
      <c r="F161" s="33"/>
      <c r="G161" s="33"/>
      <c r="H161" s="33"/>
      <c r="I161" s="34"/>
      <c r="J161" s="34"/>
      <c r="K161" s="3"/>
      <c r="L161" s="52"/>
      <c r="M161" s="33"/>
      <c r="N161" s="33"/>
      <c r="O161" s="33"/>
      <c r="P161" s="33"/>
      <c r="Q161" s="33"/>
      <c r="R161" s="33"/>
      <c r="S161" s="33"/>
      <c r="T161" s="3"/>
      <c r="U161" s="3"/>
      <c r="V161" s="61"/>
    </row>
    <row r="162" spans="1:22" ht="12.75" hidden="1">
      <c r="A162" s="58"/>
      <c r="B162" s="3"/>
      <c r="C162" s="35"/>
      <c r="D162" s="3"/>
      <c r="E162" s="33"/>
      <c r="F162" s="33"/>
      <c r="G162" s="33"/>
      <c r="H162" s="33"/>
      <c r="I162" s="34"/>
      <c r="J162" s="34"/>
      <c r="K162" s="3"/>
      <c r="L162" s="52"/>
      <c r="M162" s="33"/>
      <c r="N162" s="33"/>
      <c r="O162" s="33"/>
      <c r="P162" s="33"/>
      <c r="Q162" s="33"/>
      <c r="R162" s="33"/>
      <c r="S162" s="33"/>
      <c r="T162" s="3"/>
      <c r="U162" s="3"/>
      <c r="V162" s="61"/>
    </row>
    <row r="163" spans="1:22" ht="12.75" hidden="1">
      <c r="A163" s="57"/>
      <c r="B163" s="3"/>
      <c r="C163" s="35"/>
      <c r="D163" s="3"/>
      <c r="E163" s="33"/>
      <c r="F163" s="33"/>
      <c r="G163" s="33"/>
      <c r="H163" s="33"/>
      <c r="I163" s="34"/>
      <c r="J163" s="34"/>
      <c r="K163" s="3"/>
      <c r="L163" s="52"/>
      <c r="M163" s="33"/>
      <c r="N163" s="33"/>
      <c r="O163" s="33"/>
      <c r="P163" s="33"/>
      <c r="Q163" s="33"/>
      <c r="R163" s="33"/>
      <c r="S163" s="33"/>
      <c r="T163" s="3"/>
      <c r="U163" s="3"/>
      <c r="V163" s="61"/>
    </row>
    <row r="164" spans="1:22" ht="12.75" hidden="1">
      <c r="A164" s="58"/>
      <c r="B164" s="3"/>
      <c r="C164" s="35"/>
      <c r="D164" s="3"/>
      <c r="E164" s="33"/>
      <c r="F164" s="33"/>
      <c r="G164" s="33"/>
      <c r="H164" s="33"/>
      <c r="I164" s="34"/>
      <c r="J164" s="34"/>
      <c r="K164" s="3"/>
      <c r="L164" s="52"/>
      <c r="M164" s="33"/>
      <c r="N164" s="33"/>
      <c r="O164" s="33"/>
      <c r="P164" s="33"/>
      <c r="Q164" s="33"/>
      <c r="R164" s="33"/>
      <c r="S164" s="33"/>
      <c r="T164" s="3"/>
      <c r="U164" s="3"/>
      <c r="V164" s="61"/>
    </row>
    <row r="165" spans="1:22" ht="12.75" hidden="1">
      <c r="A165" s="57"/>
      <c r="B165" s="3"/>
      <c r="C165" s="35"/>
      <c r="D165" s="3"/>
      <c r="E165" s="33"/>
      <c r="F165" s="33"/>
      <c r="G165" s="33"/>
      <c r="H165" s="33"/>
      <c r="I165" s="34"/>
      <c r="J165" s="34"/>
      <c r="K165" s="3"/>
      <c r="L165" s="52"/>
      <c r="M165" s="33"/>
      <c r="N165" s="33"/>
      <c r="O165" s="33"/>
      <c r="P165" s="33"/>
      <c r="Q165" s="33"/>
      <c r="R165" s="33"/>
      <c r="S165" s="33"/>
      <c r="T165" s="3"/>
      <c r="U165" s="3"/>
      <c r="V165" s="61"/>
    </row>
    <row r="166" spans="1:22" ht="12.75" hidden="1">
      <c r="A166" s="58"/>
      <c r="B166" s="3"/>
      <c r="C166" s="35"/>
      <c r="D166" s="3"/>
      <c r="E166" s="33"/>
      <c r="F166" s="33"/>
      <c r="G166" s="33"/>
      <c r="H166" s="33"/>
      <c r="I166" s="34"/>
      <c r="J166" s="34"/>
      <c r="K166" s="3"/>
      <c r="L166" s="52"/>
      <c r="M166" s="33"/>
      <c r="N166" s="33"/>
      <c r="O166" s="33"/>
      <c r="P166" s="33"/>
      <c r="Q166" s="33"/>
      <c r="R166" s="33"/>
      <c r="S166" s="33"/>
      <c r="T166" s="3"/>
      <c r="U166" s="3"/>
      <c r="V166" s="61"/>
    </row>
    <row r="167" spans="1:22" ht="12.75" hidden="1">
      <c r="A167" s="57"/>
      <c r="B167" s="3"/>
      <c r="C167" s="35"/>
      <c r="D167" s="3"/>
      <c r="E167" s="33"/>
      <c r="F167" s="33"/>
      <c r="G167" s="33"/>
      <c r="H167" s="33"/>
      <c r="I167" s="34"/>
      <c r="J167" s="34"/>
      <c r="K167" s="3"/>
      <c r="L167" s="52"/>
      <c r="M167" s="33"/>
      <c r="N167" s="33"/>
      <c r="O167" s="33"/>
      <c r="P167" s="33"/>
      <c r="Q167" s="33"/>
      <c r="R167" s="33"/>
      <c r="S167" s="33"/>
      <c r="T167" s="3"/>
      <c r="U167" s="3"/>
      <c r="V167" s="61"/>
    </row>
    <row r="168" spans="1:22" ht="12.75" hidden="1">
      <c r="A168" s="58"/>
      <c r="B168" s="3"/>
      <c r="C168" s="35"/>
      <c r="D168" s="3"/>
      <c r="E168" s="33"/>
      <c r="F168" s="33"/>
      <c r="G168" s="33"/>
      <c r="H168" s="33"/>
      <c r="I168" s="34"/>
      <c r="J168" s="34"/>
      <c r="K168" s="3"/>
      <c r="L168" s="52"/>
      <c r="M168" s="33"/>
      <c r="N168" s="33"/>
      <c r="O168" s="33"/>
      <c r="P168" s="33"/>
      <c r="Q168" s="33"/>
      <c r="R168" s="33"/>
      <c r="S168" s="33"/>
      <c r="T168" s="3"/>
      <c r="U168" s="3"/>
      <c r="V168" s="61"/>
    </row>
    <row r="169" spans="1:22" ht="12.75" hidden="1">
      <c r="A169" s="57"/>
      <c r="B169" s="3"/>
      <c r="C169" s="35"/>
      <c r="D169" s="3"/>
      <c r="E169" s="33"/>
      <c r="F169" s="33"/>
      <c r="G169" s="33"/>
      <c r="H169" s="33"/>
      <c r="I169" s="34"/>
      <c r="J169" s="34"/>
      <c r="K169" s="3"/>
      <c r="L169" s="52"/>
      <c r="M169" s="33"/>
      <c r="N169" s="33"/>
      <c r="O169" s="33"/>
      <c r="P169" s="33"/>
      <c r="Q169" s="33"/>
      <c r="R169" s="33"/>
      <c r="S169" s="33"/>
      <c r="T169" s="3"/>
      <c r="U169" s="3"/>
      <c r="V169" s="61"/>
    </row>
    <row r="170" spans="1:22" ht="12.75" hidden="1">
      <c r="A170" s="58"/>
      <c r="B170" s="3"/>
      <c r="C170" s="35"/>
      <c r="D170" s="3"/>
      <c r="E170" s="33"/>
      <c r="F170" s="33"/>
      <c r="G170" s="33"/>
      <c r="H170" s="33"/>
      <c r="I170" s="34"/>
      <c r="J170" s="34"/>
      <c r="K170" s="3"/>
      <c r="L170" s="52"/>
      <c r="M170" s="33"/>
      <c r="N170" s="33"/>
      <c r="O170" s="33"/>
      <c r="P170" s="33"/>
      <c r="Q170" s="33"/>
      <c r="R170" s="33"/>
      <c r="S170" s="33"/>
      <c r="T170" s="3"/>
      <c r="U170" s="3"/>
      <c r="V170" s="61"/>
    </row>
    <row r="171" spans="1:22" ht="12.75" hidden="1">
      <c r="A171" s="57"/>
      <c r="B171" s="3"/>
      <c r="C171" s="35"/>
      <c r="D171" s="3"/>
      <c r="E171" s="33"/>
      <c r="F171" s="33"/>
      <c r="G171" s="33"/>
      <c r="H171" s="33"/>
      <c r="I171" s="34"/>
      <c r="J171" s="34"/>
      <c r="K171" s="3"/>
      <c r="L171" s="52"/>
      <c r="M171" s="33"/>
      <c r="N171" s="33"/>
      <c r="O171" s="33"/>
      <c r="P171" s="33"/>
      <c r="Q171" s="33"/>
      <c r="R171" s="33"/>
      <c r="S171" s="33"/>
      <c r="T171" s="3"/>
      <c r="U171" s="3"/>
      <c r="V171" s="61"/>
    </row>
    <row r="172" spans="1:22" ht="12.75" hidden="1">
      <c r="A172" s="58"/>
      <c r="B172" s="3"/>
      <c r="C172" s="35"/>
      <c r="D172" s="3"/>
      <c r="E172" s="33"/>
      <c r="F172" s="33"/>
      <c r="G172" s="33"/>
      <c r="H172" s="33"/>
      <c r="I172" s="34"/>
      <c r="J172" s="34"/>
      <c r="K172" s="3"/>
      <c r="L172" s="52"/>
      <c r="M172" s="33"/>
      <c r="N172" s="33"/>
      <c r="O172" s="33"/>
      <c r="P172" s="33"/>
      <c r="Q172" s="33"/>
      <c r="R172" s="33"/>
      <c r="S172" s="33"/>
      <c r="T172" s="3"/>
      <c r="U172" s="3"/>
      <c r="V172" s="61"/>
    </row>
    <row r="173" spans="1:22" ht="12.75" hidden="1">
      <c r="A173" s="57"/>
      <c r="B173" s="3"/>
      <c r="C173" s="35"/>
      <c r="D173" s="3"/>
      <c r="E173" s="33"/>
      <c r="F173" s="33"/>
      <c r="G173" s="33"/>
      <c r="H173" s="33"/>
      <c r="I173" s="34"/>
      <c r="J173" s="34"/>
      <c r="K173" s="3"/>
      <c r="L173" s="52"/>
      <c r="M173" s="33"/>
      <c r="N173" s="33"/>
      <c r="O173" s="33"/>
      <c r="P173" s="33"/>
      <c r="Q173" s="33"/>
      <c r="R173" s="33"/>
      <c r="S173" s="33"/>
      <c r="T173" s="3"/>
      <c r="U173" s="3"/>
      <c r="V173" s="61"/>
    </row>
    <row r="174" spans="1:22" ht="12.75" hidden="1">
      <c r="A174" s="58"/>
      <c r="B174" s="3"/>
      <c r="C174" s="35"/>
      <c r="D174" s="3"/>
      <c r="E174" s="33"/>
      <c r="F174" s="33"/>
      <c r="G174" s="33"/>
      <c r="H174" s="33"/>
      <c r="I174" s="34"/>
      <c r="J174" s="34"/>
      <c r="K174" s="3"/>
      <c r="L174" s="52"/>
      <c r="M174" s="33"/>
      <c r="N174" s="33"/>
      <c r="O174" s="33"/>
      <c r="P174" s="33"/>
      <c r="Q174" s="33"/>
      <c r="R174" s="33"/>
      <c r="S174" s="33"/>
      <c r="T174" s="3"/>
      <c r="U174" s="3"/>
      <c r="V174" s="61"/>
    </row>
    <row r="175" spans="1:22" ht="12.75" hidden="1">
      <c r="A175" s="57"/>
      <c r="B175" s="3"/>
      <c r="C175" s="35"/>
      <c r="D175" s="3"/>
      <c r="E175" s="33"/>
      <c r="F175" s="33"/>
      <c r="G175" s="33"/>
      <c r="H175" s="33"/>
      <c r="I175" s="34"/>
      <c r="J175" s="34"/>
      <c r="K175" s="3"/>
      <c r="L175" s="52"/>
      <c r="M175" s="33"/>
      <c r="N175" s="33"/>
      <c r="O175" s="33"/>
      <c r="P175" s="33"/>
      <c r="Q175" s="33"/>
      <c r="R175" s="33"/>
      <c r="S175" s="33"/>
      <c r="T175" s="3"/>
      <c r="U175" s="3"/>
      <c r="V175" s="61"/>
    </row>
    <row r="176" spans="1:22" ht="12.75" hidden="1">
      <c r="A176" s="58"/>
      <c r="B176" s="3"/>
      <c r="C176" s="35"/>
      <c r="D176" s="3"/>
      <c r="E176" s="33"/>
      <c r="F176" s="33"/>
      <c r="G176" s="33"/>
      <c r="H176" s="33"/>
      <c r="I176" s="34"/>
      <c r="J176" s="34"/>
      <c r="K176" s="3"/>
      <c r="L176" s="52"/>
      <c r="M176" s="33"/>
      <c r="N176" s="33"/>
      <c r="O176" s="33"/>
      <c r="P176" s="33"/>
      <c r="Q176" s="33"/>
      <c r="R176" s="33"/>
      <c r="S176" s="33"/>
      <c r="T176" s="3"/>
      <c r="U176" s="3"/>
      <c r="V176" s="61"/>
    </row>
    <row r="177" spans="1:22" ht="12.75" hidden="1">
      <c r="A177" s="57"/>
      <c r="B177" s="3"/>
      <c r="C177" s="35"/>
      <c r="D177" s="3"/>
      <c r="E177" s="33"/>
      <c r="F177" s="33"/>
      <c r="G177" s="33"/>
      <c r="H177" s="33"/>
      <c r="I177" s="34"/>
      <c r="J177" s="34"/>
      <c r="K177" s="3"/>
      <c r="L177" s="52"/>
      <c r="M177" s="33"/>
      <c r="N177" s="33"/>
      <c r="O177" s="33"/>
      <c r="P177" s="33"/>
      <c r="Q177" s="33"/>
      <c r="R177" s="33"/>
      <c r="S177" s="33"/>
      <c r="T177" s="3"/>
      <c r="U177" s="3"/>
      <c r="V177" s="61"/>
    </row>
    <row r="178" spans="1:22" ht="12.75" hidden="1">
      <c r="A178" s="58"/>
      <c r="B178" s="3"/>
      <c r="C178" s="35"/>
      <c r="D178" s="3"/>
      <c r="E178" s="33"/>
      <c r="F178" s="33"/>
      <c r="G178" s="33"/>
      <c r="H178" s="33"/>
      <c r="I178" s="34"/>
      <c r="J178" s="34"/>
      <c r="K178" s="3"/>
      <c r="L178" s="52"/>
      <c r="M178" s="33"/>
      <c r="N178" s="33"/>
      <c r="O178" s="33"/>
      <c r="P178" s="33"/>
      <c r="Q178" s="33"/>
      <c r="R178" s="33"/>
      <c r="S178" s="33"/>
      <c r="T178" s="3"/>
      <c r="U178" s="3"/>
      <c r="V178" s="61"/>
    </row>
    <row r="179" spans="1:22" ht="12.75" hidden="1">
      <c r="A179" s="57"/>
      <c r="B179" s="3"/>
      <c r="C179" s="35"/>
      <c r="D179" s="3"/>
      <c r="E179" s="33"/>
      <c r="F179" s="33"/>
      <c r="G179" s="33"/>
      <c r="H179" s="33"/>
      <c r="I179" s="34"/>
      <c r="J179" s="34"/>
      <c r="K179" s="3"/>
      <c r="L179" s="52"/>
      <c r="M179" s="33"/>
      <c r="N179" s="33"/>
      <c r="O179" s="33"/>
      <c r="P179" s="33"/>
      <c r="Q179" s="33"/>
      <c r="R179" s="33"/>
      <c r="S179" s="33"/>
      <c r="T179" s="3"/>
      <c r="U179" s="3"/>
      <c r="V179" s="61"/>
    </row>
    <row r="180" spans="1:22" ht="12.75" hidden="1">
      <c r="A180" s="58"/>
      <c r="B180" s="3"/>
      <c r="C180" s="35"/>
      <c r="D180" s="3"/>
      <c r="E180" s="33"/>
      <c r="F180" s="33"/>
      <c r="G180" s="33"/>
      <c r="H180" s="33"/>
      <c r="I180" s="34"/>
      <c r="J180" s="34"/>
      <c r="K180" s="3"/>
      <c r="L180" s="52"/>
      <c r="M180" s="33"/>
      <c r="N180" s="33"/>
      <c r="O180" s="33"/>
      <c r="P180" s="33"/>
      <c r="Q180" s="33"/>
      <c r="R180" s="33"/>
      <c r="S180" s="33"/>
      <c r="T180" s="3"/>
      <c r="U180" s="3"/>
      <c r="V180" s="61"/>
    </row>
    <row r="181" spans="1:22" ht="12.75" hidden="1">
      <c r="A181" s="57"/>
      <c r="B181" s="3"/>
      <c r="C181" s="35"/>
      <c r="D181" s="3"/>
      <c r="E181" s="33"/>
      <c r="F181" s="33"/>
      <c r="G181" s="33"/>
      <c r="H181" s="33"/>
      <c r="I181" s="34"/>
      <c r="J181" s="34"/>
      <c r="K181" s="3"/>
      <c r="L181" s="52"/>
      <c r="M181" s="33"/>
      <c r="N181" s="33"/>
      <c r="O181" s="33"/>
      <c r="P181" s="33"/>
      <c r="Q181" s="33"/>
      <c r="R181" s="33"/>
      <c r="S181" s="33"/>
      <c r="T181" s="3"/>
      <c r="U181" s="3"/>
      <c r="V181" s="61"/>
    </row>
    <row r="182" spans="1:22" ht="12.75" hidden="1">
      <c r="A182" s="58"/>
      <c r="B182" s="3"/>
      <c r="C182" s="35"/>
      <c r="D182" s="3"/>
      <c r="E182" s="33"/>
      <c r="F182" s="33"/>
      <c r="G182" s="33"/>
      <c r="H182" s="33"/>
      <c r="I182" s="34"/>
      <c r="J182" s="34"/>
      <c r="K182" s="3"/>
      <c r="L182" s="52"/>
      <c r="M182" s="33"/>
      <c r="N182" s="33"/>
      <c r="O182" s="33"/>
      <c r="P182" s="33"/>
      <c r="Q182" s="33"/>
      <c r="R182" s="33"/>
      <c r="S182" s="33"/>
      <c r="T182" s="3"/>
      <c r="U182" s="3"/>
      <c r="V182" s="61"/>
    </row>
    <row r="183" spans="1:22" ht="12.75" hidden="1">
      <c r="A183" s="57"/>
      <c r="B183" s="3"/>
      <c r="C183" s="35"/>
      <c r="D183" s="3"/>
      <c r="E183" s="33"/>
      <c r="F183" s="33"/>
      <c r="G183" s="33"/>
      <c r="H183" s="33"/>
      <c r="I183" s="34"/>
      <c r="J183" s="34"/>
      <c r="K183" s="3"/>
      <c r="L183" s="52"/>
      <c r="M183" s="33"/>
      <c r="N183" s="33"/>
      <c r="O183" s="33"/>
      <c r="P183" s="33"/>
      <c r="Q183" s="33"/>
      <c r="R183" s="33"/>
      <c r="S183" s="33"/>
      <c r="T183" s="3"/>
      <c r="U183" s="3"/>
      <c r="V183" s="61"/>
    </row>
    <row r="184" spans="1:22" ht="12.75" hidden="1">
      <c r="A184" s="58"/>
      <c r="B184" s="3"/>
      <c r="C184" s="35"/>
      <c r="D184" s="3"/>
      <c r="E184" s="33"/>
      <c r="F184" s="33"/>
      <c r="G184" s="33"/>
      <c r="H184" s="33"/>
      <c r="I184" s="34"/>
      <c r="J184" s="34"/>
      <c r="K184" s="3"/>
      <c r="L184" s="52"/>
      <c r="M184" s="33"/>
      <c r="N184" s="33"/>
      <c r="O184" s="33"/>
      <c r="P184" s="33"/>
      <c r="Q184" s="33"/>
      <c r="R184" s="33"/>
      <c r="S184" s="33"/>
      <c r="T184" s="3"/>
      <c r="U184" s="3"/>
      <c r="V184" s="61"/>
    </row>
    <row r="185" spans="1:22" ht="12.75" hidden="1">
      <c r="A185" s="57"/>
      <c r="B185" s="3"/>
      <c r="C185" s="35"/>
      <c r="D185" s="3"/>
      <c r="E185" s="33"/>
      <c r="F185" s="33"/>
      <c r="G185" s="33"/>
      <c r="H185" s="33"/>
      <c r="I185" s="34"/>
      <c r="J185" s="34"/>
      <c r="K185" s="3"/>
      <c r="L185" s="52"/>
      <c r="M185" s="33"/>
      <c r="N185" s="33"/>
      <c r="O185" s="33"/>
      <c r="P185" s="33"/>
      <c r="Q185" s="33"/>
      <c r="R185" s="33"/>
      <c r="S185" s="33"/>
      <c r="T185" s="3"/>
      <c r="U185" s="3"/>
      <c r="V185" s="61"/>
    </row>
    <row r="186" spans="1:22" ht="12.75" hidden="1">
      <c r="A186" s="58"/>
      <c r="B186" s="3"/>
      <c r="C186" s="35"/>
      <c r="D186" s="3"/>
      <c r="E186" s="33"/>
      <c r="F186" s="33"/>
      <c r="G186" s="33"/>
      <c r="H186" s="33"/>
      <c r="I186" s="34"/>
      <c r="J186" s="34"/>
      <c r="K186" s="3"/>
      <c r="L186" s="52"/>
      <c r="M186" s="33"/>
      <c r="N186" s="33"/>
      <c r="O186" s="33"/>
      <c r="P186" s="33"/>
      <c r="Q186" s="33"/>
      <c r="R186" s="33"/>
      <c r="S186" s="33"/>
      <c r="T186" s="3"/>
      <c r="U186" s="3"/>
      <c r="V186" s="61"/>
    </row>
    <row r="187" spans="1:22" ht="12.75" hidden="1">
      <c r="A187" s="57"/>
      <c r="B187" s="3"/>
      <c r="C187" s="35"/>
      <c r="D187" s="3"/>
      <c r="E187" s="33"/>
      <c r="F187" s="33"/>
      <c r="G187" s="33"/>
      <c r="H187" s="33"/>
      <c r="I187" s="34"/>
      <c r="J187" s="34"/>
      <c r="K187" s="3"/>
      <c r="L187" s="52"/>
      <c r="M187" s="33"/>
      <c r="N187" s="33"/>
      <c r="O187" s="33"/>
      <c r="P187" s="33"/>
      <c r="Q187" s="33"/>
      <c r="R187" s="33"/>
      <c r="S187" s="33"/>
      <c r="T187" s="3"/>
      <c r="U187" s="3"/>
      <c r="V187" s="61"/>
    </row>
    <row r="188" spans="1:22" ht="12.75" hidden="1">
      <c r="A188" s="58"/>
      <c r="B188" s="3"/>
      <c r="C188" s="35"/>
      <c r="D188" s="3"/>
      <c r="E188" s="33"/>
      <c r="F188" s="33"/>
      <c r="G188" s="33"/>
      <c r="H188" s="33"/>
      <c r="I188" s="34"/>
      <c r="J188" s="34"/>
      <c r="K188" s="3"/>
      <c r="L188" s="40"/>
      <c r="M188" s="33"/>
      <c r="N188" s="33"/>
      <c r="O188" s="33"/>
      <c r="P188" s="33"/>
      <c r="Q188" s="33"/>
      <c r="R188" s="33"/>
      <c r="S188" s="33"/>
      <c r="T188" s="3"/>
      <c r="U188" s="3"/>
      <c r="V188" s="61"/>
    </row>
    <row r="189" spans="1:22" ht="12.75" hidden="1">
      <c r="A189" s="57"/>
      <c r="B189" s="3"/>
      <c r="C189" s="35"/>
      <c r="D189" s="3"/>
      <c r="E189" s="33"/>
      <c r="F189" s="33"/>
      <c r="G189" s="33"/>
      <c r="H189" s="33"/>
      <c r="I189" s="34"/>
      <c r="J189" s="34"/>
      <c r="K189" s="3"/>
      <c r="L189" s="40"/>
      <c r="M189" s="33"/>
      <c r="N189" s="33"/>
      <c r="O189" s="33"/>
      <c r="P189" s="33"/>
      <c r="Q189" s="33"/>
      <c r="R189" s="33"/>
      <c r="S189" s="33"/>
      <c r="T189" s="3"/>
      <c r="U189" s="3"/>
      <c r="V189" s="61"/>
    </row>
    <row r="190" spans="1:22" ht="12.75" hidden="1">
      <c r="A190" s="58"/>
      <c r="B190" s="3"/>
      <c r="C190" s="35"/>
      <c r="D190" s="3"/>
      <c r="E190" s="33"/>
      <c r="F190" s="33"/>
      <c r="G190" s="33"/>
      <c r="H190" s="33"/>
      <c r="I190" s="34"/>
      <c r="J190" s="34"/>
      <c r="K190" s="3"/>
      <c r="L190" s="40"/>
      <c r="M190" s="33"/>
      <c r="N190" s="33"/>
      <c r="O190" s="33"/>
      <c r="P190" s="33"/>
      <c r="Q190" s="33"/>
      <c r="R190" s="33"/>
      <c r="S190" s="33"/>
      <c r="T190" s="3"/>
      <c r="U190" s="3"/>
      <c r="V190" s="61"/>
    </row>
    <row r="191" spans="1:22" ht="12.75" hidden="1">
      <c r="A191" s="57"/>
      <c r="B191" s="3"/>
      <c r="C191" s="35"/>
      <c r="D191" s="3"/>
      <c r="E191" s="33"/>
      <c r="F191" s="33"/>
      <c r="G191" s="33"/>
      <c r="H191" s="33"/>
      <c r="I191" s="34"/>
      <c r="J191" s="34"/>
      <c r="K191" s="3"/>
      <c r="L191" s="52"/>
      <c r="M191" s="33"/>
      <c r="N191" s="33"/>
      <c r="O191" s="33"/>
      <c r="P191" s="33"/>
      <c r="Q191" s="33"/>
      <c r="R191" s="33"/>
      <c r="S191" s="33"/>
      <c r="T191" s="3"/>
      <c r="U191" s="3"/>
      <c r="V191" s="61"/>
    </row>
    <row r="192" spans="1:22" ht="12.75" hidden="1">
      <c r="A192" s="58"/>
      <c r="B192" s="3"/>
      <c r="C192" s="35"/>
      <c r="D192" s="3"/>
      <c r="E192" s="33"/>
      <c r="F192" s="33"/>
      <c r="G192" s="33"/>
      <c r="H192" s="33"/>
      <c r="I192" s="34"/>
      <c r="J192" s="34"/>
      <c r="K192" s="3"/>
      <c r="L192" s="52"/>
      <c r="M192" s="33"/>
      <c r="N192" s="33"/>
      <c r="O192" s="33"/>
      <c r="P192" s="33"/>
      <c r="Q192" s="33"/>
      <c r="R192" s="33"/>
      <c r="S192" s="33"/>
      <c r="T192" s="3"/>
      <c r="U192" s="3"/>
      <c r="V192" s="61"/>
    </row>
    <row r="193" spans="1:22" ht="12.75" hidden="1">
      <c r="A193" s="57"/>
      <c r="B193" s="3"/>
      <c r="C193" s="35"/>
      <c r="D193" s="3"/>
      <c r="E193" s="33"/>
      <c r="F193" s="33"/>
      <c r="G193" s="33"/>
      <c r="H193" s="33"/>
      <c r="I193" s="34"/>
      <c r="J193" s="34"/>
      <c r="K193" s="3"/>
      <c r="L193" s="52"/>
      <c r="M193" s="33"/>
      <c r="N193" s="33"/>
      <c r="O193" s="33"/>
      <c r="P193" s="33"/>
      <c r="Q193" s="33"/>
      <c r="R193" s="33"/>
      <c r="S193" s="33"/>
      <c r="T193" s="3"/>
      <c r="U193" s="3"/>
      <c r="V193" s="61"/>
    </row>
    <row r="194" spans="1:22" ht="12.75" hidden="1">
      <c r="A194" s="58"/>
      <c r="B194" s="3"/>
      <c r="C194" s="35"/>
      <c r="D194" s="3"/>
      <c r="E194" s="33"/>
      <c r="F194" s="33"/>
      <c r="G194" s="33"/>
      <c r="H194" s="33"/>
      <c r="I194" s="34"/>
      <c r="J194" s="34"/>
      <c r="K194" s="3"/>
      <c r="L194" s="52"/>
      <c r="M194" s="33"/>
      <c r="N194" s="33"/>
      <c r="O194" s="33"/>
      <c r="P194" s="33"/>
      <c r="Q194" s="33"/>
      <c r="R194" s="33"/>
      <c r="S194" s="33"/>
      <c r="T194" s="3"/>
      <c r="U194" s="3"/>
      <c r="V194" s="61"/>
    </row>
    <row r="195" spans="1:22" ht="12.75" hidden="1">
      <c r="A195" s="57"/>
      <c r="B195" s="3"/>
      <c r="C195" s="35"/>
      <c r="D195" s="3"/>
      <c r="E195" s="33"/>
      <c r="F195" s="33"/>
      <c r="G195" s="33"/>
      <c r="H195" s="33"/>
      <c r="I195" s="34"/>
      <c r="J195" s="34"/>
      <c r="K195" s="3"/>
      <c r="L195" s="52"/>
      <c r="M195" s="33"/>
      <c r="N195" s="33"/>
      <c r="O195" s="33"/>
      <c r="P195" s="33"/>
      <c r="Q195" s="33"/>
      <c r="R195" s="33"/>
      <c r="S195" s="33"/>
      <c r="T195" s="3"/>
      <c r="U195" s="3"/>
      <c r="V195" s="61"/>
    </row>
    <row r="196" spans="1:22" ht="12.75" hidden="1">
      <c r="A196" s="58"/>
      <c r="B196" s="3"/>
      <c r="C196" s="35"/>
      <c r="D196" s="3"/>
      <c r="E196" s="33"/>
      <c r="F196" s="33"/>
      <c r="G196" s="33"/>
      <c r="H196" s="33"/>
      <c r="I196" s="34"/>
      <c r="J196" s="34"/>
      <c r="K196" s="3"/>
      <c r="L196" s="52"/>
      <c r="M196" s="33"/>
      <c r="N196" s="33"/>
      <c r="O196" s="33"/>
      <c r="P196" s="33"/>
      <c r="Q196" s="33"/>
      <c r="R196" s="33"/>
      <c r="S196" s="33"/>
      <c r="T196" s="3"/>
      <c r="U196" s="3"/>
      <c r="V196" s="61"/>
    </row>
    <row r="197" spans="1:22" ht="12.75" hidden="1">
      <c r="A197" s="57"/>
      <c r="B197" s="3"/>
      <c r="C197" s="35"/>
      <c r="D197" s="3"/>
      <c r="E197" s="33"/>
      <c r="F197" s="33"/>
      <c r="G197" s="33"/>
      <c r="H197" s="33"/>
      <c r="I197" s="34"/>
      <c r="J197" s="34"/>
      <c r="K197" s="3"/>
      <c r="L197" s="52"/>
      <c r="M197" s="33"/>
      <c r="N197" s="33"/>
      <c r="O197" s="33"/>
      <c r="P197" s="33"/>
      <c r="Q197" s="33"/>
      <c r="R197" s="33"/>
      <c r="S197" s="33"/>
      <c r="T197" s="3"/>
      <c r="U197" s="3"/>
      <c r="V197" s="61"/>
    </row>
    <row r="198" spans="1:22" ht="12.75" hidden="1">
      <c r="A198" s="58"/>
      <c r="B198" s="3"/>
      <c r="C198" s="35"/>
      <c r="D198" s="3"/>
      <c r="E198" s="33"/>
      <c r="F198" s="33"/>
      <c r="G198" s="33"/>
      <c r="H198" s="33"/>
      <c r="I198" s="34"/>
      <c r="J198" s="34"/>
      <c r="K198" s="3"/>
      <c r="L198" s="52"/>
      <c r="M198" s="33"/>
      <c r="N198" s="33"/>
      <c r="O198" s="33"/>
      <c r="P198" s="33"/>
      <c r="Q198" s="33"/>
      <c r="R198" s="33"/>
      <c r="S198" s="33"/>
      <c r="T198" s="3"/>
      <c r="U198" s="3"/>
      <c r="V198" s="61"/>
    </row>
    <row r="199" spans="1:22" ht="12.75" hidden="1">
      <c r="A199" s="57"/>
      <c r="B199" s="3"/>
      <c r="C199" s="35"/>
      <c r="D199" s="3"/>
      <c r="E199" s="33"/>
      <c r="F199" s="33"/>
      <c r="G199" s="33"/>
      <c r="H199" s="33"/>
      <c r="I199" s="34"/>
      <c r="J199" s="34"/>
      <c r="K199" s="3"/>
      <c r="L199" s="52"/>
      <c r="M199" s="33"/>
      <c r="N199" s="33"/>
      <c r="O199" s="33"/>
      <c r="P199" s="33"/>
      <c r="Q199" s="33"/>
      <c r="R199" s="33"/>
      <c r="S199" s="33"/>
      <c r="T199" s="3"/>
      <c r="U199" s="3"/>
      <c r="V199" s="61"/>
    </row>
    <row r="200" spans="1:22" ht="12.75" hidden="1">
      <c r="A200" s="58"/>
      <c r="B200" s="3"/>
      <c r="C200" s="35"/>
      <c r="D200" s="3"/>
      <c r="E200" s="33"/>
      <c r="F200" s="33"/>
      <c r="G200" s="33"/>
      <c r="H200" s="33"/>
      <c r="I200" s="34"/>
      <c r="J200" s="34"/>
      <c r="K200" s="3"/>
      <c r="L200" s="40"/>
      <c r="M200" s="33"/>
      <c r="N200" s="33"/>
      <c r="O200" s="33"/>
      <c r="P200" s="33"/>
      <c r="Q200" s="33"/>
      <c r="R200" s="33"/>
      <c r="S200" s="33"/>
      <c r="T200" s="3"/>
      <c r="U200" s="3"/>
      <c r="V200" s="61"/>
    </row>
    <row r="201" spans="1:22" ht="12.75" hidden="1">
      <c r="A201" s="57"/>
      <c r="B201" s="3"/>
      <c r="C201" s="35"/>
      <c r="D201" s="3"/>
      <c r="E201" s="33"/>
      <c r="F201" s="33"/>
      <c r="G201" s="33"/>
      <c r="H201" s="33"/>
      <c r="I201" s="34"/>
      <c r="J201" s="34"/>
      <c r="K201" s="3"/>
      <c r="L201" s="40"/>
      <c r="M201" s="33"/>
      <c r="N201" s="33"/>
      <c r="O201" s="33"/>
      <c r="P201" s="33"/>
      <c r="Q201" s="33"/>
      <c r="R201" s="33"/>
      <c r="S201" s="33"/>
      <c r="T201" s="3"/>
      <c r="U201" s="3"/>
      <c r="V201" s="61"/>
    </row>
    <row r="202" spans="1:22" ht="12.75" hidden="1">
      <c r="A202" s="58"/>
      <c r="B202" s="3"/>
      <c r="C202" s="35"/>
      <c r="D202" s="3"/>
      <c r="E202" s="33"/>
      <c r="F202" s="33"/>
      <c r="G202" s="33"/>
      <c r="H202" s="33"/>
      <c r="I202" s="34"/>
      <c r="J202" s="34"/>
      <c r="K202" s="3"/>
      <c r="L202" s="40"/>
      <c r="M202" s="33"/>
      <c r="N202" s="33"/>
      <c r="O202" s="33"/>
      <c r="P202" s="33"/>
      <c r="Q202" s="33"/>
      <c r="R202" s="33"/>
      <c r="S202" s="33"/>
      <c r="T202" s="3"/>
      <c r="U202" s="3"/>
      <c r="V202" s="61"/>
    </row>
    <row r="203" spans="1:22" ht="12.75" hidden="1">
      <c r="A203" s="57"/>
      <c r="B203" s="3"/>
      <c r="C203" s="35"/>
      <c r="D203" s="3"/>
      <c r="E203" s="33"/>
      <c r="F203" s="33"/>
      <c r="G203" s="33"/>
      <c r="H203" s="33"/>
      <c r="I203" s="34"/>
      <c r="J203" s="34"/>
      <c r="K203" s="3"/>
      <c r="L203" s="40"/>
      <c r="M203" s="33"/>
      <c r="N203" s="33"/>
      <c r="O203" s="33"/>
      <c r="P203" s="33"/>
      <c r="Q203" s="33"/>
      <c r="R203" s="33"/>
      <c r="S203" s="33"/>
      <c r="T203" s="3"/>
      <c r="U203" s="3"/>
      <c r="V203" s="61"/>
    </row>
    <row r="204" spans="1:22" ht="12.75" hidden="1">
      <c r="A204" s="58"/>
      <c r="B204" s="3"/>
      <c r="C204" s="35"/>
      <c r="D204" s="3"/>
      <c r="E204" s="33"/>
      <c r="F204" s="33"/>
      <c r="G204" s="33"/>
      <c r="H204" s="33"/>
      <c r="I204" s="34"/>
      <c r="J204" s="34"/>
      <c r="K204" s="3"/>
      <c r="L204" s="52"/>
      <c r="M204" s="33"/>
      <c r="N204" s="33"/>
      <c r="O204" s="33"/>
      <c r="P204" s="33"/>
      <c r="Q204" s="33"/>
      <c r="R204" s="33"/>
      <c r="S204" s="33"/>
      <c r="T204" s="3"/>
      <c r="U204" s="3"/>
      <c r="V204" s="61"/>
    </row>
    <row r="205" spans="1:22" ht="12.75" hidden="1">
      <c r="A205" s="57"/>
      <c r="B205" s="3"/>
      <c r="C205" s="35"/>
      <c r="D205" s="3"/>
      <c r="E205" s="33"/>
      <c r="F205" s="33"/>
      <c r="G205" s="33"/>
      <c r="H205" s="33"/>
      <c r="I205" s="34"/>
      <c r="J205" s="34"/>
      <c r="K205" s="3"/>
      <c r="L205" s="52"/>
      <c r="M205" s="33"/>
      <c r="N205" s="33"/>
      <c r="O205" s="33"/>
      <c r="P205" s="33"/>
      <c r="Q205" s="33"/>
      <c r="R205" s="33"/>
      <c r="S205" s="33"/>
      <c r="T205" s="3"/>
      <c r="U205" s="3"/>
      <c r="V205" s="61"/>
    </row>
    <row r="206" spans="1:22" ht="12.75" hidden="1">
      <c r="A206" s="58"/>
      <c r="B206" s="3"/>
      <c r="C206" s="35"/>
      <c r="D206" s="3"/>
      <c r="E206" s="33"/>
      <c r="F206" s="33"/>
      <c r="G206" s="33"/>
      <c r="H206" s="33"/>
      <c r="I206" s="34"/>
      <c r="J206" s="34"/>
      <c r="K206" s="3"/>
      <c r="L206" s="52"/>
      <c r="M206" s="33"/>
      <c r="N206" s="33"/>
      <c r="O206" s="33"/>
      <c r="P206" s="33"/>
      <c r="Q206" s="33"/>
      <c r="R206" s="33"/>
      <c r="S206" s="33"/>
      <c r="T206" s="3"/>
      <c r="U206" s="3"/>
      <c r="V206" s="61"/>
    </row>
    <row r="207" spans="1:22" ht="12.75" hidden="1">
      <c r="A207" s="57"/>
      <c r="B207" s="3"/>
      <c r="C207" s="35"/>
      <c r="D207" s="3"/>
      <c r="E207" s="33"/>
      <c r="F207" s="33"/>
      <c r="G207" s="33"/>
      <c r="H207" s="33"/>
      <c r="I207" s="34"/>
      <c r="J207" s="34"/>
      <c r="K207" s="3"/>
      <c r="L207" s="52"/>
      <c r="M207" s="33"/>
      <c r="N207" s="33"/>
      <c r="O207" s="33"/>
      <c r="P207" s="33"/>
      <c r="Q207" s="33"/>
      <c r="R207" s="33"/>
      <c r="S207" s="33"/>
      <c r="T207" s="3"/>
      <c r="U207" s="3"/>
      <c r="V207" s="61"/>
    </row>
    <row r="208" spans="1:22" ht="12.75" hidden="1">
      <c r="A208" s="58"/>
      <c r="B208" s="3"/>
      <c r="C208" s="35"/>
      <c r="D208" s="3"/>
      <c r="E208" s="33"/>
      <c r="F208" s="33"/>
      <c r="G208" s="33"/>
      <c r="H208" s="33"/>
      <c r="I208" s="34"/>
      <c r="J208" s="34"/>
      <c r="K208" s="3"/>
      <c r="L208" s="52"/>
      <c r="M208" s="33"/>
      <c r="N208" s="33"/>
      <c r="O208" s="33"/>
      <c r="P208" s="33"/>
      <c r="Q208" s="33"/>
      <c r="R208" s="33"/>
      <c r="S208" s="33"/>
      <c r="T208" s="3"/>
      <c r="U208" s="3"/>
      <c r="V208" s="61"/>
    </row>
    <row r="209" spans="1:22" ht="12.75" hidden="1">
      <c r="A209" s="57"/>
      <c r="B209" s="3"/>
      <c r="C209" s="35"/>
      <c r="D209" s="3"/>
      <c r="E209" s="33"/>
      <c r="F209" s="33"/>
      <c r="G209" s="33"/>
      <c r="H209" s="33"/>
      <c r="I209" s="34"/>
      <c r="J209" s="34"/>
      <c r="K209" s="3"/>
      <c r="L209" s="52"/>
      <c r="M209" s="33"/>
      <c r="N209" s="33"/>
      <c r="O209" s="33"/>
      <c r="P209" s="33"/>
      <c r="Q209" s="33"/>
      <c r="R209" s="33"/>
      <c r="S209" s="33"/>
      <c r="T209" s="3"/>
      <c r="U209" s="3"/>
      <c r="V209" s="61"/>
    </row>
    <row r="210" spans="1:22" ht="12.75" hidden="1">
      <c r="A210" s="58"/>
      <c r="B210" s="3"/>
      <c r="C210" s="35"/>
      <c r="D210" s="3"/>
      <c r="E210" s="33"/>
      <c r="F210" s="33"/>
      <c r="G210" s="33"/>
      <c r="H210" s="33"/>
      <c r="I210" s="34"/>
      <c r="J210" s="34"/>
      <c r="K210" s="3"/>
      <c r="L210" s="52"/>
      <c r="M210" s="33"/>
      <c r="N210" s="33"/>
      <c r="O210" s="33"/>
      <c r="P210" s="33"/>
      <c r="Q210" s="33"/>
      <c r="R210" s="33"/>
      <c r="S210" s="33"/>
      <c r="T210" s="3"/>
      <c r="U210" s="3"/>
      <c r="V210" s="61"/>
    </row>
    <row r="211" spans="1:22" ht="12.75" hidden="1">
      <c r="A211" s="57"/>
      <c r="B211" s="3"/>
      <c r="C211" s="35"/>
      <c r="D211" s="3"/>
      <c r="E211" s="33"/>
      <c r="F211" s="33"/>
      <c r="G211" s="33"/>
      <c r="H211" s="33"/>
      <c r="I211" s="34"/>
      <c r="J211" s="34"/>
      <c r="K211" s="3"/>
      <c r="L211" s="52"/>
      <c r="M211" s="33"/>
      <c r="N211" s="33"/>
      <c r="O211" s="33"/>
      <c r="P211" s="33"/>
      <c r="Q211" s="33"/>
      <c r="R211" s="33"/>
      <c r="S211" s="33"/>
      <c r="T211" s="3"/>
      <c r="U211" s="3"/>
      <c r="V211" s="61"/>
    </row>
    <row r="212" spans="1:22" ht="12.75" hidden="1">
      <c r="A212" s="58"/>
      <c r="B212" s="3"/>
      <c r="C212" s="35"/>
      <c r="D212" s="3"/>
      <c r="E212" s="33"/>
      <c r="F212" s="33"/>
      <c r="G212" s="33"/>
      <c r="H212" s="33"/>
      <c r="I212" s="34"/>
      <c r="J212" s="34"/>
      <c r="K212" s="3"/>
      <c r="L212" s="52"/>
      <c r="M212" s="33"/>
      <c r="N212" s="33"/>
      <c r="O212" s="33"/>
      <c r="P212" s="33"/>
      <c r="Q212" s="33"/>
      <c r="R212" s="33"/>
      <c r="S212" s="33"/>
      <c r="T212" s="3"/>
      <c r="U212" s="3"/>
      <c r="V212" s="61"/>
    </row>
    <row r="213" spans="1:22" ht="12.75" hidden="1">
      <c r="A213" s="57"/>
      <c r="B213" s="3"/>
      <c r="C213" s="35"/>
      <c r="D213" s="3"/>
      <c r="E213" s="33"/>
      <c r="F213" s="33"/>
      <c r="G213" s="33"/>
      <c r="H213" s="33"/>
      <c r="I213" s="34"/>
      <c r="J213" s="34"/>
      <c r="K213" s="3"/>
      <c r="L213" s="52"/>
      <c r="M213" s="33"/>
      <c r="N213" s="33"/>
      <c r="O213" s="33"/>
      <c r="P213" s="33"/>
      <c r="Q213" s="33"/>
      <c r="R213" s="33"/>
      <c r="S213" s="33"/>
      <c r="T213" s="3"/>
      <c r="U213" s="3"/>
      <c r="V213" s="61"/>
    </row>
    <row r="214" spans="1:22" ht="12.75" hidden="1">
      <c r="A214" s="58"/>
      <c r="B214" s="3"/>
      <c r="C214" s="35"/>
      <c r="D214" s="3"/>
      <c r="E214" s="33"/>
      <c r="F214" s="33"/>
      <c r="G214" s="33"/>
      <c r="H214" s="33"/>
      <c r="I214" s="34"/>
      <c r="J214" s="34"/>
      <c r="K214" s="3"/>
      <c r="L214" s="52"/>
      <c r="M214" s="33"/>
      <c r="N214" s="33"/>
      <c r="O214" s="33"/>
      <c r="P214" s="33"/>
      <c r="Q214" s="33"/>
      <c r="R214" s="33"/>
      <c r="S214" s="33"/>
      <c r="T214" s="3"/>
      <c r="U214" s="3"/>
      <c r="V214" s="61"/>
    </row>
    <row r="215" spans="1:22" ht="12.75" hidden="1">
      <c r="A215" s="57"/>
      <c r="B215" s="3"/>
      <c r="C215" s="35"/>
      <c r="D215" s="3"/>
      <c r="E215" s="33"/>
      <c r="F215" s="33"/>
      <c r="G215" s="33"/>
      <c r="H215" s="33"/>
      <c r="I215" s="34"/>
      <c r="J215" s="34"/>
      <c r="K215" s="3"/>
      <c r="L215" s="52"/>
      <c r="M215" s="33"/>
      <c r="N215" s="33"/>
      <c r="O215" s="33"/>
      <c r="P215" s="33"/>
      <c r="Q215" s="33"/>
      <c r="R215" s="33"/>
      <c r="S215" s="33"/>
      <c r="T215" s="3"/>
      <c r="U215" s="3"/>
      <c r="V215" s="61"/>
    </row>
    <row r="216" spans="1:22" ht="12.75" hidden="1">
      <c r="A216" s="58"/>
      <c r="B216" s="3"/>
      <c r="C216" s="35"/>
      <c r="D216" s="3"/>
      <c r="E216" s="33"/>
      <c r="F216" s="33"/>
      <c r="G216" s="33"/>
      <c r="H216" s="33"/>
      <c r="I216" s="34"/>
      <c r="J216" s="34"/>
      <c r="K216" s="3"/>
      <c r="L216" s="52"/>
      <c r="M216" s="33"/>
      <c r="N216" s="33"/>
      <c r="O216" s="33"/>
      <c r="P216" s="33"/>
      <c r="Q216" s="33"/>
      <c r="R216" s="33"/>
      <c r="S216" s="33"/>
      <c r="T216" s="3"/>
      <c r="U216" s="3"/>
      <c r="V216" s="61"/>
    </row>
    <row r="217" spans="1:22" ht="12.75" hidden="1">
      <c r="A217" s="57"/>
      <c r="B217" s="3"/>
      <c r="C217" s="35"/>
      <c r="D217" s="3"/>
      <c r="E217" s="33"/>
      <c r="F217" s="33"/>
      <c r="G217" s="33"/>
      <c r="H217" s="33"/>
      <c r="I217" s="34"/>
      <c r="J217" s="34"/>
      <c r="K217" s="3"/>
      <c r="L217" s="52"/>
      <c r="M217" s="33"/>
      <c r="N217" s="33"/>
      <c r="O217" s="33"/>
      <c r="P217" s="33"/>
      <c r="Q217" s="33"/>
      <c r="R217" s="33"/>
      <c r="S217" s="33"/>
      <c r="T217" s="3"/>
      <c r="U217" s="3"/>
      <c r="V217" s="61"/>
    </row>
    <row r="218" spans="1:22" ht="12.75" hidden="1">
      <c r="A218" s="58"/>
      <c r="B218" s="3"/>
      <c r="C218" s="35"/>
      <c r="D218" s="3"/>
      <c r="E218" s="33"/>
      <c r="F218" s="33"/>
      <c r="G218" s="33"/>
      <c r="H218" s="33"/>
      <c r="I218" s="34"/>
      <c r="J218" s="34"/>
      <c r="K218" s="3"/>
      <c r="L218" s="52"/>
      <c r="M218" s="33"/>
      <c r="N218" s="33"/>
      <c r="O218" s="33"/>
      <c r="P218" s="33"/>
      <c r="Q218" s="33"/>
      <c r="R218" s="33"/>
      <c r="S218" s="33"/>
      <c r="T218" s="3"/>
      <c r="U218" s="3"/>
      <c r="V218" s="61"/>
    </row>
    <row r="219" spans="1:22" ht="12.75" hidden="1">
      <c r="A219" s="57"/>
      <c r="B219" s="3"/>
      <c r="C219" s="35"/>
      <c r="D219" s="3"/>
      <c r="E219" s="33"/>
      <c r="F219" s="33"/>
      <c r="G219" s="33"/>
      <c r="H219" s="33"/>
      <c r="I219" s="34"/>
      <c r="J219" s="34"/>
      <c r="K219" s="3"/>
      <c r="L219" s="52"/>
      <c r="M219" s="33"/>
      <c r="N219" s="33"/>
      <c r="O219" s="33"/>
      <c r="P219" s="33"/>
      <c r="Q219" s="33"/>
      <c r="R219" s="33"/>
      <c r="S219" s="33"/>
      <c r="T219" s="3"/>
      <c r="U219" s="3"/>
      <c r="V219" s="61"/>
    </row>
    <row r="220" spans="1:22" ht="12.75" hidden="1">
      <c r="A220" s="58"/>
      <c r="B220" s="3"/>
      <c r="C220" s="35"/>
      <c r="D220" s="3"/>
      <c r="E220" s="33"/>
      <c r="F220" s="33"/>
      <c r="G220" s="33"/>
      <c r="H220" s="33"/>
      <c r="I220" s="34"/>
      <c r="J220" s="34"/>
      <c r="K220" s="3"/>
      <c r="L220" s="52"/>
      <c r="M220" s="33"/>
      <c r="N220" s="33"/>
      <c r="O220" s="33"/>
      <c r="P220" s="33"/>
      <c r="Q220" s="33"/>
      <c r="R220" s="33"/>
      <c r="S220" s="33"/>
      <c r="T220" s="3"/>
      <c r="U220" s="3"/>
      <c r="V220" s="61"/>
    </row>
    <row r="221" spans="1:22" ht="12.75" hidden="1">
      <c r="A221" s="57"/>
      <c r="B221" s="3"/>
      <c r="C221" s="35"/>
      <c r="D221" s="3"/>
      <c r="E221" s="33"/>
      <c r="F221" s="33"/>
      <c r="G221" s="33"/>
      <c r="H221" s="33"/>
      <c r="I221" s="34"/>
      <c r="J221" s="34"/>
      <c r="K221" s="3"/>
      <c r="L221" s="52"/>
      <c r="M221" s="33"/>
      <c r="N221" s="33"/>
      <c r="O221" s="33"/>
      <c r="P221" s="33"/>
      <c r="Q221" s="33"/>
      <c r="R221" s="33"/>
      <c r="S221" s="33"/>
      <c r="T221" s="3"/>
      <c r="U221" s="3"/>
      <c r="V221" s="61"/>
    </row>
    <row r="222" spans="1:22" ht="12.75" hidden="1">
      <c r="A222" s="58"/>
      <c r="B222" s="3"/>
      <c r="C222" s="35"/>
      <c r="D222" s="3"/>
      <c r="E222" s="33"/>
      <c r="F222" s="33"/>
      <c r="G222" s="33"/>
      <c r="H222" s="33"/>
      <c r="I222" s="34"/>
      <c r="J222" s="34"/>
      <c r="K222" s="3"/>
      <c r="L222" s="52"/>
      <c r="M222" s="33"/>
      <c r="N222" s="33"/>
      <c r="O222" s="33"/>
      <c r="P222" s="33"/>
      <c r="Q222" s="33"/>
      <c r="R222" s="33"/>
      <c r="S222" s="33"/>
      <c r="T222" s="3"/>
      <c r="U222" s="3"/>
      <c r="V222" s="61"/>
    </row>
    <row r="223" spans="1:22" ht="12.75" hidden="1">
      <c r="A223" s="57"/>
      <c r="B223" s="3"/>
      <c r="C223" s="35"/>
      <c r="D223" s="3"/>
      <c r="E223" s="33"/>
      <c r="F223" s="33"/>
      <c r="G223" s="33"/>
      <c r="H223" s="33"/>
      <c r="I223" s="34"/>
      <c r="J223" s="34"/>
      <c r="K223" s="3"/>
      <c r="L223" s="52"/>
      <c r="M223" s="33"/>
      <c r="N223" s="33"/>
      <c r="O223" s="33"/>
      <c r="P223" s="33"/>
      <c r="Q223" s="33"/>
      <c r="R223" s="33"/>
      <c r="S223" s="33"/>
      <c r="T223" s="3"/>
      <c r="U223" s="3"/>
      <c r="V223" s="61"/>
    </row>
    <row r="224" spans="1:22" ht="12.75" hidden="1">
      <c r="A224" s="58"/>
      <c r="B224" s="3"/>
      <c r="C224" s="35"/>
      <c r="D224" s="3"/>
      <c r="E224" s="33"/>
      <c r="F224" s="33"/>
      <c r="G224" s="33"/>
      <c r="H224" s="33"/>
      <c r="I224" s="34"/>
      <c r="J224" s="34"/>
      <c r="K224" s="3"/>
      <c r="L224" s="52"/>
      <c r="M224" s="33"/>
      <c r="N224" s="33"/>
      <c r="O224" s="33"/>
      <c r="P224" s="33"/>
      <c r="Q224" s="33"/>
      <c r="R224" s="33"/>
      <c r="S224" s="33"/>
      <c r="T224" s="3"/>
      <c r="U224" s="3"/>
      <c r="V224" s="61"/>
    </row>
    <row r="225" spans="1:22" ht="12.75" hidden="1">
      <c r="A225" s="57"/>
      <c r="B225" s="3"/>
      <c r="C225" s="35"/>
      <c r="D225" s="3"/>
      <c r="E225" s="33"/>
      <c r="F225" s="33"/>
      <c r="G225" s="33"/>
      <c r="H225" s="33"/>
      <c r="I225" s="34"/>
      <c r="J225" s="34"/>
      <c r="K225" s="3"/>
      <c r="L225" s="52"/>
      <c r="M225" s="33"/>
      <c r="N225" s="33"/>
      <c r="O225" s="33"/>
      <c r="P225" s="33"/>
      <c r="Q225" s="33"/>
      <c r="R225" s="33"/>
      <c r="S225" s="33"/>
      <c r="T225" s="3"/>
      <c r="U225" s="3"/>
      <c r="V225" s="61"/>
    </row>
    <row r="226" spans="1:22" ht="12.75" hidden="1">
      <c r="A226" s="58"/>
      <c r="B226" s="3"/>
      <c r="C226" s="35"/>
      <c r="D226" s="3"/>
      <c r="E226" s="33"/>
      <c r="F226" s="33"/>
      <c r="G226" s="33"/>
      <c r="H226" s="33"/>
      <c r="I226" s="34"/>
      <c r="J226" s="34"/>
      <c r="K226" s="3"/>
      <c r="L226" s="52"/>
      <c r="M226" s="33"/>
      <c r="N226" s="33"/>
      <c r="O226" s="33"/>
      <c r="P226" s="33"/>
      <c r="Q226" s="33"/>
      <c r="R226" s="33"/>
      <c r="S226" s="33"/>
      <c r="T226" s="3"/>
      <c r="U226" s="3"/>
      <c r="V226" s="61"/>
    </row>
    <row r="227" spans="1:22" ht="12.75" hidden="1">
      <c r="A227" s="57"/>
      <c r="B227" s="3"/>
      <c r="C227" s="35"/>
      <c r="D227" s="3"/>
      <c r="E227" s="33"/>
      <c r="F227" s="33"/>
      <c r="G227" s="33"/>
      <c r="H227" s="33"/>
      <c r="I227" s="34"/>
      <c r="J227" s="34"/>
      <c r="K227" s="3"/>
      <c r="L227" s="52"/>
      <c r="M227" s="33"/>
      <c r="N227" s="33"/>
      <c r="O227" s="33"/>
      <c r="P227" s="33"/>
      <c r="Q227" s="33"/>
      <c r="R227" s="33"/>
      <c r="S227" s="33"/>
      <c r="T227" s="3"/>
      <c r="U227" s="3"/>
      <c r="V227" s="61"/>
    </row>
    <row r="228" spans="1:22" ht="12.75" hidden="1">
      <c r="A228" s="58"/>
      <c r="B228" s="3"/>
      <c r="C228" s="35"/>
      <c r="D228" s="3"/>
      <c r="E228" s="33"/>
      <c r="F228" s="33"/>
      <c r="G228" s="33"/>
      <c r="H228" s="33"/>
      <c r="I228" s="34"/>
      <c r="J228" s="34"/>
      <c r="K228" s="3"/>
      <c r="L228" s="52"/>
      <c r="M228" s="33"/>
      <c r="N228" s="33"/>
      <c r="O228" s="33"/>
      <c r="P228" s="33"/>
      <c r="Q228" s="33"/>
      <c r="R228" s="33"/>
      <c r="S228" s="33"/>
      <c r="T228" s="3"/>
      <c r="U228" s="3"/>
      <c r="V228" s="61"/>
    </row>
    <row r="229" spans="1:22" ht="12.75" hidden="1">
      <c r="A229" s="57"/>
      <c r="B229" s="3"/>
      <c r="C229" s="35"/>
      <c r="D229" s="3"/>
      <c r="E229" s="33"/>
      <c r="F229" s="33"/>
      <c r="G229" s="33"/>
      <c r="H229" s="33"/>
      <c r="I229" s="34"/>
      <c r="J229" s="34"/>
      <c r="K229" s="3"/>
      <c r="L229" s="52"/>
      <c r="M229" s="33"/>
      <c r="N229" s="33"/>
      <c r="O229" s="33"/>
      <c r="P229" s="33"/>
      <c r="Q229" s="33"/>
      <c r="R229" s="33"/>
      <c r="S229" s="33"/>
      <c r="T229" s="3"/>
      <c r="U229" s="3"/>
      <c r="V229" s="61"/>
    </row>
    <row r="230" spans="1:22" ht="12.75" hidden="1">
      <c r="A230" s="58"/>
      <c r="B230" s="3"/>
      <c r="C230" s="35"/>
      <c r="D230" s="3"/>
      <c r="E230" s="33"/>
      <c r="F230" s="33"/>
      <c r="G230" s="33"/>
      <c r="H230" s="33"/>
      <c r="I230" s="34"/>
      <c r="J230" s="34"/>
      <c r="K230" s="3"/>
      <c r="L230" s="52"/>
      <c r="M230" s="33"/>
      <c r="N230" s="33"/>
      <c r="O230" s="33"/>
      <c r="P230" s="33"/>
      <c r="Q230" s="33"/>
      <c r="R230" s="33"/>
      <c r="S230" s="33"/>
      <c r="T230" s="3"/>
      <c r="U230" s="3"/>
      <c r="V230" s="61"/>
    </row>
    <row r="231" spans="1:22" ht="12.75" hidden="1">
      <c r="A231" s="57"/>
      <c r="B231" s="3"/>
      <c r="C231" s="35"/>
      <c r="D231" s="3"/>
      <c r="E231" s="33"/>
      <c r="F231" s="33"/>
      <c r="G231" s="33"/>
      <c r="H231" s="33"/>
      <c r="I231" s="34"/>
      <c r="J231" s="34"/>
      <c r="K231" s="3"/>
      <c r="L231" s="52"/>
      <c r="M231" s="33"/>
      <c r="N231" s="33"/>
      <c r="O231" s="33"/>
      <c r="P231" s="33"/>
      <c r="Q231" s="33"/>
      <c r="R231" s="33"/>
      <c r="S231" s="33"/>
      <c r="T231" s="3"/>
      <c r="U231" s="3"/>
      <c r="V231" s="61"/>
    </row>
    <row r="232" spans="1:22" ht="12.75" hidden="1">
      <c r="A232" s="58"/>
      <c r="B232" s="3"/>
      <c r="C232" s="35"/>
      <c r="D232" s="3"/>
      <c r="E232" s="33"/>
      <c r="F232" s="33"/>
      <c r="G232" s="33"/>
      <c r="H232" s="33"/>
      <c r="I232" s="34"/>
      <c r="J232" s="34"/>
      <c r="K232" s="3"/>
      <c r="L232" s="52"/>
      <c r="M232" s="33"/>
      <c r="N232" s="33"/>
      <c r="O232" s="33"/>
      <c r="P232" s="33"/>
      <c r="Q232" s="33"/>
      <c r="R232" s="33"/>
      <c r="S232" s="33"/>
      <c r="T232" s="3"/>
      <c r="U232" s="3"/>
      <c r="V232" s="61"/>
    </row>
    <row r="233" spans="1:22" ht="12.75" hidden="1">
      <c r="A233" s="57"/>
      <c r="B233" s="3"/>
      <c r="C233" s="35"/>
      <c r="D233" s="3"/>
      <c r="E233" s="33"/>
      <c r="F233" s="33"/>
      <c r="G233" s="33"/>
      <c r="H233" s="33"/>
      <c r="I233" s="34"/>
      <c r="J233" s="34"/>
      <c r="K233" s="3"/>
      <c r="L233" s="52"/>
      <c r="M233" s="33"/>
      <c r="N233" s="33"/>
      <c r="O233" s="33"/>
      <c r="P233" s="33"/>
      <c r="Q233" s="33"/>
      <c r="R233" s="33"/>
      <c r="S233" s="33"/>
      <c r="T233" s="3"/>
      <c r="U233" s="3"/>
      <c r="V233" s="61"/>
    </row>
    <row r="234" spans="1:22" ht="12.75" hidden="1">
      <c r="A234" s="58"/>
      <c r="B234" s="3"/>
      <c r="C234" s="35"/>
      <c r="D234" s="3"/>
      <c r="E234" s="33"/>
      <c r="F234" s="33"/>
      <c r="G234" s="33"/>
      <c r="H234" s="33"/>
      <c r="I234" s="34"/>
      <c r="J234" s="34"/>
      <c r="K234" s="3"/>
      <c r="L234" s="52"/>
      <c r="M234" s="33"/>
      <c r="N234" s="33"/>
      <c r="O234" s="33"/>
      <c r="P234" s="33"/>
      <c r="Q234" s="33"/>
      <c r="R234" s="33"/>
      <c r="S234" s="33"/>
      <c r="T234" s="3"/>
      <c r="U234" s="3"/>
      <c r="V234" s="61"/>
    </row>
    <row r="235" spans="1:22" ht="12.75" hidden="1">
      <c r="A235" s="57"/>
      <c r="B235" s="3"/>
      <c r="C235" s="35"/>
      <c r="D235" s="3"/>
      <c r="E235" s="33"/>
      <c r="F235" s="33"/>
      <c r="G235" s="33"/>
      <c r="H235" s="33"/>
      <c r="I235" s="34"/>
      <c r="J235" s="34"/>
      <c r="K235" s="3"/>
      <c r="L235" s="52"/>
      <c r="M235" s="33"/>
      <c r="N235" s="33"/>
      <c r="O235" s="33"/>
      <c r="P235" s="33"/>
      <c r="Q235" s="33"/>
      <c r="R235" s="33"/>
      <c r="S235" s="33"/>
      <c r="T235" s="3"/>
      <c r="U235" s="3"/>
      <c r="V235" s="61"/>
    </row>
    <row r="236" spans="1:22" ht="12.75" hidden="1">
      <c r="A236" s="58"/>
      <c r="B236" s="3"/>
      <c r="C236" s="35"/>
      <c r="D236" s="3"/>
      <c r="E236" s="33"/>
      <c r="F236" s="33"/>
      <c r="G236" s="33"/>
      <c r="H236" s="33"/>
      <c r="I236" s="34"/>
      <c r="J236" s="34"/>
      <c r="K236" s="3"/>
      <c r="L236" s="52"/>
      <c r="M236" s="33"/>
      <c r="N236" s="33"/>
      <c r="O236" s="33"/>
      <c r="P236" s="33"/>
      <c r="Q236" s="33"/>
      <c r="R236" s="33"/>
      <c r="S236" s="33"/>
      <c r="T236" s="3"/>
      <c r="U236" s="3"/>
      <c r="V236" s="61"/>
    </row>
    <row r="237" spans="1:22" ht="12.75" hidden="1">
      <c r="A237" s="57"/>
      <c r="B237" s="3"/>
      <c r="C237" s="35"/>
      <c r="D237" s="3"/>
      <c r="E237" s="33"/>
      <c r="F237" s="33"/>
      <c r="G237" s="33"/>
      <c r="H237" s="33"/>
      <c r="I237" s="34"/>
      <c r="J237" s="34"/>
      <c r="K237" s="3"/>
      <c r="L237" s="52"/>
      <c r="M237" s="33"/>
      <c r="N237" s="33"/>
      <c r="O237" s="33"/>
      <c r="P237" s="33"/>
      <c r="Q237" s="33"/>
      <c r="R237" s="33"/>
      <c r="S237" s="33"/>
      <c r="T237" s="3"/>
      <c r="U237" s="3"/>
      <c r="V237" s="61"/>
    </row>
    <row r="238" spans="1:22" ht="12.75" hidden="1">
      <c r="A238" s="58"/>
      <c r="B238" s="3"/>
      <c r="C238" s="35"/>
      <c r="D238" s="3"/>
      <c r="E238" s="33"/>
      <c r="F238" s="33"/>
      <c r="G238" s="33"/>
      <c r="H238" s="33"/>
      <c r="I238" s="34"/>
      <c r="J238" s="34"/>
      <c r="K238" s="3"/>
      <c r="L238" s="52"/>
      <c r="M238" s="33"/>
      <c r="N238" s="33"/>
      <c r="O238" s="33"/>
      <c r="P238" s="33"/>
      <c r="Q238" s="33"/>
      <c r="R238" s="33"/>
      <c r="S238" s="33"/>
      <c r="T238" s="3"/>
      <c r="U238" s="3"/>
      <c r="V238" s="61"/>
    </row>
    <row r="239" spans="1:22" ht="12.75" hidden="1">
      <c r="A239" s="57"/>
      <c r="B239" s="3"/>
      <c r="C239" s="35"/>
      <c r="D239" s="3"/>
      <c r="E239" s="33"/>
      <c r="F239" s="33"/>
      <c r="G239" s="33"/>
      <c r="H239" s="33"/>
      <c r="I239" s="34"/>
      <c r="J239" s="34"/>
      <c r="K239" s="3"/>
      <c r="L239" s="52"/>
      <c r="M239" s="33"/>
      <c r="N239" s="33"/>
      <c r="O239" s="33"/>
      <c r="P239" s="33"/>
      <c r="Q239" s="33"/>
      <c r="R239" s="33"/>
      <c r="S239" s="33"/>
      <c r="T239" s="3"/>
      <c r="U239" s="3"/>
      <c r="V239" s="61"/>
    </row>
    <row r="240" spans="1:22" ht="12.75" hidden="1">
      <c r="A240" s="58"/>
      <c r="B240" s="3"/>
      <c r="C240" s="35"/>
      <c r="D240" s="3"/>
      <c r="E240" s="33"/>
      <c r="F240" s="33"/>
      <c r="G240" s="33"/>
      <c r="H240" s="33"/>
      <c r="I240" s="34"/>
      <c r="J240" s="34"/>
      <c r="K240" s="3"/>
      <c r="L240" s="52"/>
      <c r="M240" s="33"/>
      <c r="N240" s="33"/>
      <c r="O240" s="33"/>
      <c r="P240" s="33"/>
      <c r="Q240" s="33"/>
      <c r="R240" s="33"/>
      <c r="S240" s="33"/>
      <c r="T240" s="3"/>
      <c r="U240" s="3"/>
      <c r="V240" s="61"/>
    </row>
    <row r="241" spans="1:22" ht="12.75" hidden="1">
      <c r="A241" s="57"/>
      <c r="B241" s="3"/>
      <c r="C241" s="35"/>
      <c r="D241" s="3"/>
      <c r="E241" s="33"/>
      <c r="F241" s="33"/>
      <c r="G241" s="33"/>
      <c r="H241" s="33"/>
      <c r="I241" s="34"/>
      <c r="J241" s="34"/>
      <c r="K241" s="3"/>
      <c r="L241" s="52"/>
      <c r="M241" s="33"/>
      <c r="N241" s="33"/>
      <c r="O241" s="33"/>
      <c r="P241" s="33"/>
      <c r="Q241" s="33"/>
      <c r="R241" s="33"/>
      <c r="S241" s="33"/>
      <c r="T241" s="3"/>
      <c r="U241" s="3"/>
      <c r="V241" s="61"/>
    </row>
    <row r="242" spans="1:22" ht="12.75" hidden="1">
      <c r="A242" s="58"/>
      <c r="B242" s="3"/>
      <c r="C242" s="35"/>
      <c r="D242" s="3"/>
      <c r="E242" s="33"/>
      <c r="F242" s="33"/>
      <c r="G242" s="33"/>
      <c r="H242" s="33"/>
      <c r="I242" s="34"/>
      <c r="J242" s="34"/>
      <c r="K242" s="3"/>
      <c r="L242" s="52"/>
      <c r="M242" s="33"/>
      <c r="N242" s="33"/>
      <c r="O242" s="33"/>
      <c r="P242" s="33"/>
      <c r="Q242" s="33"/>
      <c r="R242" s="33"/>
      <c r="S242" s="33"/>
      <c r="T242" s="3"/>
      <c r="U242" s="3"/>
      <c r="V242" s="61"/>
    </row>
    <row r="243" spans="1:22" ht="12.75" hidden="1">
      <c r="A243" s="57"/>
      <c r="B243" s="3"/>
      <c r="C243" s="35"/>
      <c r="D243" s="3"/>
      <c r="E243" s="33"/>
      <c r="F243" s="33"/>
      <c r="G243" s="33"/>
      <c r="H243" s="33"/>
      <c r="I243" s="34"/>
      <c r="J243" s="34"/>
      <c r="K243" s="3"/>
      <c r="L243" s="52"/>
      <c r="M243" s="33"/>
      <c r="N243" s="33"/>
      <c r="O243" s="33"/>
      <c r="P243" s="33"/>
      <c r="Q243" s="33"/>
      <c r="R243" s="33"/>
      <c r="S243" s="33"/>
      <c r="T243" s="3"/>
      <c r="U243" s="3"/>
      <c r="V243" s="61"/>
    </row>
    <row r="244" spans="1:22" ht="12.75" hidden="1">
      <c r="A244" s="58"/>
      <c r="B244" s="3"/>
      <c r="C244" s="35"/>
      <c r="D244" s="3"/>
      <c r="E244" s="33"/>
      <c r="F244" s="33"/>
      <c r="G244" s="33"/>
      <c r="H244" s="33"/>
      <c r="I244" s="34"/>
      <c r="J244" s="34"/>
      <c r="K244" s="3"/>
      <c r="L244" s="52"/>
      <c r="M244" s="33"/>
      <c r="N244" s="33"/>
      <c r="O244" s="33"/>
      <c r="P244" s="33"/>
      <c r="Q244" s="33"/>
      <c r="R244" s="33"/>
      <c r="S244" s="33"/>
      <c r="T244" s="3"/>
      <c r="U244" s="3"/>
      <c r="V244" s="61"/>
    </row>
    <row r="245" spans="1:22" ht="12.75" hidden="1">
      <c r="A245" s="57"/>
      <c r="B245" s="3"/>
      <c r="C245" s="35"/>
      <c r="D245" s="3"/>
      <c r="E245" s="33"/>
      <c r="F245" s="33"/>
      <c r="G245" s="33"/>
      <c r="H245" s="33"/>
      <c r="I245" s="34"/>
      <c r="J245" s="34"/>
      <c r="K245" s="3"/>
      <c r="L245" s="52"/>
      <c r="M245" s="33"/>
      <c r="N245" s="33"/>
      <c r="O245" s="33"/>
      <c r="P245" s="33"/>
      <c r="Q245" s="33"/>
      <c r="R245" s="33"/>
      <c r="S245" s="33"/>
      <c r="T245" s="3"/>
      <c r="U245" s="3"/>
      <c r="V245" s="61"/>
    </row>
    <row r="246" spans="1:22" ht="12.75" hidden="1">
      <c r="A246" s="58"/>
      <c r="B246" s="3"/>
      <c r="C246" s="35"/>
      <c r="D246" s="3"/>
      <c r="E246" s="33"/>
      <c r="F246" s="33"/>
      <c r="G246" s="33"/>
      <c r="H246" s="33"/>
      <c r="I246" s="34"/>
      <c r="J246" s="34"/>
      <c r="K246" s="3"/>
      <c r="L246" s="52"/>
      <c r="M246" s="33"/>
      <c r="N246" s="33"/>
      <c r="O246" s="33"/>
      <c r="P246" s="33"/>
      <c r="Q246" s="33"/>
      <c r="R246" s="33"/>
      <c r="S246" s="33"/>
      <c r="T246" s="3"/>
      <c r="U246" s="3"/>
      <c r="V246" s="61"/>
    </row>
    <row r="247" spans="1:22" ht="12.75" hidden="1">
      <c r="A247" s="57"/>
      <c r="B247" s="3"/>
      <c r="C247" s="35"/>
      <c r="D247" s="3"/>
      <c r="E247" s="33"/>
      <c r="F247" s="33"/>
      <c r="G247" s="33"/>
      <c r="H247" s="33"/>
      <c r="I247" s="34"/>
      <c r="J247" s="34"/>
      <c r="K247" s="3"/>
      <c r="L247" s="52"/>
      <c r="M247" s="33"/>
      <c r="N247" s="33"/>
      <c r="O247" s="33"/>
      <c r="P247" s="33"/>
      <c r="Q247" s="33"/>
      <c r="R247" s="33"/>
      <c r="S247" s="33"/>
      <c r="T247" s="3"/>
      <c r="U247" s="3"/>
      <c r="V247" s="61"/>
    </row>
    <row r="248" spans="1:22" ht="12.75" hidden="1">
      <c r="A248" s="58"/>
      <c r="B248" s="3"/>
      <c r="C248" s="35"/>
      <c r="D248" s="3"/>
      <c r="E248" s="33"/>
      <c r="F248" s="33"/>
      <c r="G248" s="33"/>
      <c r="H248" s="33"/>
      <c r="I248" s="34"/>
      <c r="J248" s="34"/>
      <c r="K248" s="3"/>
      <c r="L248" s="52"/>
      <c r="M248" s="33"/>
      <c r="N248" s="33"/>
      <c r="O248" s="33"/>
      <c r="P248" s="33"/>
      <c r="Q248" s="33"/>
      <c r="R248" s="33"/>
      <c r="S248" s="33"/>
      <c r="T248" s="3"/>
      <c r="U248" s="3"/>
      <c r="V248" s="61"/>
    </row>
    <row r="249" spans="1:22" ht="12.75" hidden="1">
      <c r="A249" s="57"/>
      <c r="B249" s="3"/>
      <c r="C249" s="35"/>
      <c r="D249" s="3"/>
      <c r="E249" s="33"/>
      <c r="F249" s="33"/>
      <c r="G249" s="33"/>
      <c r="H249" s="33"/>
      <c r="I249" s="34"/>
      <c r="J249" s="34"/>
      <c r="K249" s="3"/>
      <c r="L249" s="52"/>
      <c r="M249" s="33"/>
      <c r="N249" s="33"/>
      <c r="O249" s="33"/>
      <c r="P249" s="33"/>
      <c r="Q249" s="33"/>
      <c r="R249" s="33"/>
      <c r="S249" s="33"/>
      <c r="T249" s="3"/>
      <c r="U249" s="3"/>
      <c r="V249" s="61"/>
    </row>
    <row r="250" spans="1:22" ht="12.75" hidden="1">
      <c r="A250" s="58"/>
      <c r="B250" s="3"/>
      <c r="C250" s="35"/>
      <c r="D250" s="3"/>
      <c r="E250" s="33"/>
      <c r="F250" s="33"/>
      <c r="G250" s="33"/>
      <c r="H250" s="33"/>
      <c r="I250" s="34"/>
      <c r="J250" s="34"/>
      <c r="K250" s="3"/>
      <c r="L250" s="52"/>
      <c r="M250" s="33"/>
      <c r="N250" s="33"/>
      <c r="O250" s="33"/>
      <c r="P250" s="33"/>
      <c r="Q250" s="33"/>
      <c r="R250" s="33"/>
      <c r="S250" s="33"/>
      <c r="T250" s="3"/>
      <c r="U250" s="3"/>
      <c r="V250" s="61"/>
    </row>
    <row r="251" spans="1:22" ht="12.75" hidden="1">
      <c r="A251" s="57"/>
      <c r="B251" s="3"/>
      <c r="C251" s="35"/>
      <c r="D251" s="3"/>
      <c r="E251" s="33"/>
      <c r="F251" s="33"/>
      <c r="G251" s="33"/>
      <c r="H251" s="33"/>
      <c r="I251" s="34"/>
      <c r="J251" s="34"/>
      <c r="K251" s="3"/>
      <c r="L251" s="52"/>
      <c r="M251" s="33"/>
      <c r="N251" s="33"/>
      <c r="O251" s="33"/>
      <c r="P251" s="33"/>
      <c r="Q251" s="33"/>
      <c r="R251" s="33"/>
      <c r="S251" s="33"/>
      <c r="T251" s="3"/>
      <c r="U251" s="3"/>
      <c r="V251" s="61"/>
    </row>
    <row r="252" spans="1:22" ht="12.75" hidden="1">
      <c r="A252" s="58"/>
      <c r="B252" s="3"/>
      <c r="C252" s="35"/>
      <c r="D252" s="3"/>
      <c r="E252" s="33"/>
      <c r="F252" s="33"/>
      <c r="G252" s="33"/>
      <c r="H252" s="33"/>
      <c r="I252" s="34"/>
      <c r="J252" s="34"/>
      <c r="K252" s="3"/>
      <c r="L252" s="52"/>
      <c r="M252" s="33"/>
      <c r="N252" s="33"/>
      <c r="O252" s="33"/>
      <c r="P252" s="33"/>
      <c r="Q252" s="33"/>
      <c r="R252" s="33"/>
      <c r="S252" s="33"/>
      <c r="T252" s="3"/>
      <c r="U252" s="3"/>
      <c r="V252" s="61"/>
    </row>
    <row r="253" spans="1:22" ht="12.75" hidden="1">
      <c r="A253" s="57"/>
      <c r="B253" s="3"/>
      <c r="C253" s="35"/>
      <c r="D253" s="3"/>
      <c r="E253" s="33"/>
      <c r="F253" s="33"/>
      <c r="G253" s="33"/>
      <c r="H253" s="33"/>
      <c r="I253" s="34"/>
      <c r="J253" s="34"/>
      <c r="K253" s="3"/>
      <c r="L253" s="52"/>
      <c r="M253" s="33"/>
      <c r="N253" s="33"/>
      <c r="O253" s="33"/>
      <c r="P253" s="33"/>
      <c r="Q253" s="33"/>
      <c r="R253" s="33"/>
      <c r="S253" s="33"/>
      <c r="T253" s="3"/>
      <c r="U253" s="3"/>
      <c r="V253" s="61"/>
    </row>
    <row r="254" spans="1:22" ht="12.75" hidden="1">
      <c r="A254" s="58"/>
      <c r="B254" s="3"/>
      <c r="C254" s="35"/>
      <c r="D254" s="3"/>
      <c r="E254" s="33"/>
      <c r="F254" s="33"/>
      <c r="G254" s="33"/>
      <c r="H254" s="33"/>
      <c r="I254" s="34"/>
      <c r="J254" s="34"/>
      <c r="K254" s="3"/>
      <c r="L254" s="52"/>
      <c r="M254" s="33"/>
      <c r="N254" s="33"/>
      <c r="O254" s="33"/>
      <c r="P254" s="33"/>
      <c r="Q254" s="33"/>
      <c r="R254" s="33"/>
      <c r="S254" s="33"/>
      <c r="T254" s="3"/>
      <c r="U254" s="3"/>
      <c r="V254" s="61"/>
    </row>
    <row r="255" spans="1:22" ht="12.75" hidden="1">
      <c r="A255" s="57"/>
      <c r="B255" s="3"/>
      <c r="C255" s="35"/>
      <c r="D255" s="3"/>
      <c r="E255" s="33"/>
      <c r="F255" s="33"/>
      <c r="G255" s="33"/>
      <c r="H255" s="33"/>
      <c r="I255" s="34"/>
      <c r="J255" s="34"/>
      <c r="K255" s="3"/>
      <c r="L255" s="40"/>
      <c r="M255" s="33"/>
      <c r="N255" s="33"/>
      <c r="O255" s="33"/>
      <c r="P255" s="33"/>
      <c r="Q255" s="33"/>
      <c r="R255" s="33"/>
      <c r="S255" s="33"/>
      <c r="T255" s="3"/>
      <c r="U255" s="3"/>
      <c r="V255" s="61"/>
    </row>
    <row r="256" spans="1:22" ht="12.75" hidden="1">
      <c r="A256" s="58"/>
      <c r="B256" s="3"/>
      <c r="C256" s="35"/>
      <c r="D256" s="3"/>
      <c r="E256" s="33"/>
      <c r="F256" s="33"/>
      <c r="G256" s="33"/>
      <c r="H256" s="33"/>
      <c r="I256" s="34"/>
      <c r="J256" s="34"/>
      <c r="K256" s="3"/>
      <c r="L256" s="40"/>
      <c r="M256" s="33"/>
      <c r="N256" s="33"/>
      <c r="O256" s="33"/>
      <c r="P256" s="33"/>
      <c r="Q256" s="33"/>
      <c r="R256" s="33"/>
      <c r="S256" s="33"/>
      <c r="T256" s="3"/>
      <c r="U256" s="3"/>
      <c r="V256" s="61"/>
    </row>
    <row r="257" spans="1:22" ht="12.75" hidden="1">
      <c r="A257" s="57"/>
      <c r="B257" s="3"/>
      <c r="C257" s="35"/>
      <c r="D257" s="3"/>
      <c r="E257" s="33"/>
      <c r="F257" s="33"/>
      <c r="G257" s="33"/>
      <c r="H257" s="33"/>
      <c r="I257" s="34"/>
      <c r="J257" s="34"/>
      <c r="K257" s="3"/>
      <c r="L257" s="40"/>
      <c r="M257" s="33"/>
      <c r="N257" s="33"/>
      <c r="O257" s="33"/>
      <c r="P257" s="33"/>
      <c r="Q257" s="33"/>
      <c r="R257" s="33"/>
      <c r="S257" s="33"/>
      <c r="T257" s="3"/>
      <c r="U257" s="3"/>
      <c r="V257" s="61"/>
    </row>
    <row r="258" spans="1:22" ht="12.75" hidden="1">
      <c r="A258" s="58"/>
      <c r="B258" s="3"/>
      <c r="C258" s="35"/>
      <c r="D258" s="3"/>
      <c r="E258" s="33"/>
      <c r="F258" s="33"/>
      <c r="G258" s="33"/>
      <c r="H258" s="33"/>
      <c r="I258" s="34"/>
      <c r="J258" s="34"/>
      <c r="K258" s="3"/>
      <c r="L258" s="52"/>
      <c r="M258" s="33"/>
      <c r="N258" s="33"/>
      <c r="O258" s="33"/>
      <c r="P258" s="33"/>
      <c r="Q258" s="33"/>
      <c r="R258" s="33"/>
      <c r="S258" s="33"/>
      <c r="T258" s="3"/>
      <c r="U258" s="3"/>
      <c r="V258" s="61"/>
    </row>
    <row r="259" spans="1:22" ht="12.75" hidden="1">
      <c r="A259" s="57"/>
      <c r="B259" s="3"/>
      <c r="C259" s="35"/>
      <c r="D259" s="3"/>
      <c r="E259" s="33"/>
      <c r="F259" s="33"/>
      <c r="G259" s="33"/>
      <c r="H259" s="33"/>
      <c r="I259" s="34"/>
      <c r="J259" s="34"/>
      <c r="K259" s="3"/>
      <c r="L259" s="52"/>
      <c r="M259" s="33"/>
      <c r="N259" s="33"/>
      <c r="O259" s="33"/>
      <c r="P259" s="33"/>
      <c r="Q259" s="33"/>
      <c r="R259" s="33"/>
      <c r="S259" s="33"/>
      <c r="T259" s="3"/>
      <c r="U259" s="3"/>
      <c r="V259" s="61"/>
    </row>
    <row r="260" spans="1:22" ht="12.75" hidden="1">
      <c r="A260" s="58"/>
      <c r="B260" s="3"/>
      <c r="C260" s="35"/>
      <c r="D260" s="3"/>
      <c r="E260" s="33"/>
      <c r="F260" s="33"/>
      <c r="G260" s="33"/>
      <c r="H260" s="33"/>
      <c r="I260" s="34"/>
      <c r="J260" s="34"/>
      <c r="K260" s="3"/>
      <c r="L260" s="52"/>
      <c r="M260" s="33"/>
      <c r="N260" s="33"/>
      <c r="O260" s="33"/>
      <c r="P260" s="33"/>
      <c r="Q260" s="33"/>
      <c r="R260" s="33"/>
      <c r="S260" s="33"/>
      <c r="T260" s="3"/>
      <c r="U260" s="3"/>
      <c r="V260" s="61"/>
    </row>
    <row r="261" spans="1:22" ht="12.75" hidden="1">
      <c r="A261" s="57"/>
      <c r="B261" s="3"/>
      <c r="C261" s="35"/>
      <c r="D261" s="3"/>
      <c r="E261" s="33"/>
      <c r="F261" s="33"/>
      <c r="G261" s="33"/>
      <c r="H261" s="33"/>
      <c r="I261" s="34"/>
      <c r="J261" s="34"/>
      <c r="K261" s="3"/>
      <c r="L261" s="52"/>
      <c r="M261" s="33"/>
      <c r="N261" s="33"/>
      <c r="O261" s="33"/>
      <c r="P261" s="33"/>
      <c r="Q261" s="33"/>
      <c r="R261" s="33"/>
      <c r="S261" s="33"/>
      <c r="T261" s="3"/>
      <c r="U261" s="3"/>
      <c r="V261" s="61"/>
    </row>
    <row r="262" spans="1:22" ht="12.75" hidden="1">
      <c r="A262" s="58"/>
      <c r="B262" s="3"/>
      <c r="C262" s="35"/>
      <c r="D262" s="3"/>
      <c r="E262" s="33"/>
      <c r="F262" s="33"/>
      <c r="G262" s="33"/>
      <c r="H262" s="33"/>
      <c r="I262" s="34"/>
      <c r="J262" s="34"/>
      <c r="K262" s="3"/>
      <c r="L262" s="52"/>
      <c r="M262" s="33"/>
      <c r="N262" s="33"/>
      <c r="O262" s="33"/>
      <c r="P262" s="33"/>
      <c r="Q262" s="33"/>
      <c r="R262" s="33"/>
      <c r="S262" s="33"/>
      <c r="T262" s="3"/>
      <c r="U262" s="3"/>
      <c r="V262" s="61"/>
    </row>
    <row r="263" spans="1:22" ht="12.75" hidden="1">
      <c r="A263" s="57"/>
      <c r="B263" s="3"/>
      <c r="C263" s="35"/>
      <c r="D263" s="3"/>
      <c r="E263" s="33"/>
      <c r="F263" s="33"/>
      <c r="G263" s="33"/>
      <c r="H263" s="33"/>
      <c r="I263" s="34"/>
      <c r="J263" s="34"/>
      <c r="K263" s="3"/>
      <c r="L263" s="52"/>
      <c r="M263" s="33"/>
      <c r="N263" s="33"/>
      <c r="O263" s="33"/>
      <c r="P263" s="33"/>
      <c r="Q263" s="33"/>
      <c r="R263" s="33"/>
      <c r="S263" s="33"/>
      <c r="T263" s="3"/>
      <c r="U263" s="3"/>
      <c r="V263" s="61"/>
    </row>
    <row r="264" spans="1:22" ht="12.75" hidden="1">
      <c r="A264" s="58"/>
      <c r="B264" s="3"/>
      <c r="C264" s="35"/>
      <c r="D264" s="3"/>
      <c r="E264" s="33"/>
      <c r="F264" s="33"/>
      <c r="G264" s="33"/>
      <c r="H264" s="33"/>
      <c r="I264" s="34"/>
      <c r="J264" s="34"/>
      <c r="K264" s="3"/>
      <c r="L264" s="52"/>
      <c r="M264" s="33"/>
      <c r="N264" s="33"/>
      <c r="O264" s="33"/>
      <c r="P264" s="33"/>
      <c r="Q264" s="33"/>
      <c r="R264" s="33"/>
      <c r="S264" s="33"/>
      <c r="T264" s="3"/>
      <c r="U264" s="3"/>
      <c r="V264" s="61"/>
    </row>
    <row r="265" spans="1:22" ht="12.75" hidden="1">
      <c r="A265" s="57"/>
      <c r="B265" s="3"/>
      <c r="C265" s="35"/>
      <c r="D265" s="3"/>
      <c r="E265" s="33"/>
      <c r="F265" s="33"/>
      <c r="G265" s="33"/>
      <c r="H265" s="33"/>
      <c r="I265" s="34"/>
      <c r="J265" s="34"/>
      <c r="K265" s="3"/>
      <c r="L265" s="52"/>
      <c r="M265" s="33"/>
      <c r="N265" s="33"/>
      <c r="O265" s="33"/>
      <c r="P265" s="33"/>
      <c r="Q265" s="33"/>
      <c r="R265" s="33"/>
      <c r="S265" s="33"/>
      <c r="T265" s="3"/>
      <c r="U265" s="3"/>
      <c r="V265" s="61"/>
    </row>
    <row r="266" spans="1:22" ht="12.75" hidden="1">
      <c r="A266" s="58"/>
      <c r="B266" s="3"/>
      <c r="C266" s="35"/>
      <c r="D266" s="3"/>
      <c r="E266" s="33"/>
      <c r="F266" s="33"/>
      <c r="G266" s="33"/>
      <c r="H266" s="33"/>
      <c r="I266" s="34"/>
      <c r="J266" s="34"/>
      <c r="K266" s="3"/>
      <c r="L266" s="52"/>
      <c r="M266" s="33"/>
      <c r="N266" s="33"/>
      <c r="O266" s="33"/>
      <c r="P266" s="33"/>
      <c r="Q266" s="33"/>
      <c r="R266" s="33"/>
      <c r="S266" s="33"/>
      <c r="T266" s="3"/>
      <c r="U266" s="3"/>
      <c r="V266" s="61"/>
    </row>
    <row r="267" spans="1:22" ht="12.75" hidden="1">
      <c r="A267" s="57"/>
      <c r="B267" s="3"/>
      <c r="C267" s="35"/>
      <c r="D267" s="3"/>
      <c r="E267" s="33"/>
      <c r="F267" s="33"/>
      <c r="G267" s="33"/>
      <c r="H267" s="33"/>
      <c r="I267" s="34"/>
      <c r="J267" s="34"/>
      <c r="K267" s="3"/>
      <c r="L267" s="52"/>
      <c r="M267" s="33"/>
      <c r="N267" s="33"/>
      <c r="O267" s="33"/>
      <c r="P267" s="33"/>
      <c r="Q267" s="33"/>
      <c r="R267" s="33"/>
      <c r="S267" s="33"/>
      <c r="T267" s="3"/>
      <c r="U267" s="3"/>
      <c r="V267" s="61"/>
    </row>
    <row r="268" spans="1:22" ht="12.75" hidden="1">
      <c r="A268" s="58"/>
      <c r="B268" s="3"/>
      <c r="C268" s="35"/>
      <c r="D268" s="3"/>
      <c r="E268" s="33"/>
      <c r="F268" s="33"/>
      <c r="G268" s="33"/>
      <c r="H268" s="33"/>
      <c r="I268" s="34"/>
      <c r="J268" s="34"/>
      <c r="K268" s="3"/>
      <c r="L268" s="52"/>
      <c r="M268" s="33"/>
      <c r="N268" s="33"/>
      <c r="O268" s="33"/>
      <c r="P268" s="33"/>
      <c r="Q268" s="33"/>
      <c r="R268" s="33"/>
      <c r="S268" s="33"/>
      <c r="T268" s="3"/>
      <c r="U268" s="3"/>
      <c r="V268" s="61"/>
    </row>
    <row r="269" spans="1:22" ht="12.75" hidden="1">
      <c r="A269" s="57"/>
      <c r="B269" s="3"/>
      <c r="C269" s="35"/>
      <c r="D269" s="3"/>
      <c r="E269" s="33"/>
      <c r="F269" s="33"/>
      <c r="G269" s="33"/>
      <c r="H269" s="33"/>
      <c r="I269" s="34"/>
      <c r="J269" s="34"/>
      <c r="K269" s="3"/>
      <c r="L269" s="52"/>
      <c r="M269" s="33"/>
      <c r="N269" s="33"/>
      <c r="O269" s="33"/>
      <c r="P269" s="33"/>
      <c r="Q269" s="33"/>
      <c r="R269" s="33"/>
      <c r="S269" s="33"/>
      <c r="T269" s="3"/>
      <c r="U269" s="3"/>
      <c r="V269" s="61"/>
    </row>
    <row r="270" spans="1:22" ht="12.75" hidden="1">
      <c r="A270" s="58"/>
      <c r="B270" s="3"/>
      <c r="C270" s="35"/>
      <c r="D270" s="3"/>
      <c r="E270" s="33"/>
      <c r="F270" s="33"/>
      <c r="G270" s="33"/>
      <c r="H270" s="33"/>
      <c r="I270" s="34"/>
      <c r="J270" s="34"/>
      <c r="K270" s="3"/>
      <c r="L270" s="52"/>
      <c r="M270" s="33"/>
      <c r="N270" s="33"/>
      <c r="O270" s="33"/>
      <c r="P270" s="33"/>
      <c r="Q270" s="33"/>
      <c r="R270" s="33"/>
      <c r="S270" s="33"/>
      <c r="T270" s="3"/>
      <c r="U270" s="3"/>
      <c r="V270" s="61"/>
    </row>
    <row r="271" spans="1:22" ht="12.75" hidden="1">
      <c r="A271" s="57"/>
      <c r="B271" s="3"/>
      <c r="C271" s="35"/>
      <c r="D271" s="3"/>
      <c r="E271" s="33"/>
      <c r="F271" s="33"/>
      <c r="G271" s="33"/>
      <c r="H271" s="33"/>
      <c r="I271" s="34"/>
      <c r="J271" s="34"/>
      <c r="K271" s="3"/>
      <c r="L271" s="52"/>
      <c r="M271" s="33"/>
      <c r="N271" s="33"/>
      <c r="O271" s="33"/>
      <c r="P271" s="33"/>
      <c r="Q271" s="33"/>
      <c r="R271" s="33"/>
      <c r="S271" s="33"/>
      <c r="T271" s="3"/>
      <c r="U271" s="3"/>
      <c r="V271" s="61"/>
    </row>
    <row r="272" spans="1:22" ht="12.75" hidden="1">
      <c r="A272" s="58"/>
      <c r="B272" s="3"/>
      <c r="C272" s="35"/>
      <c r="D272" s="3"/>
      <c r="E272" s="33"/>
      <c r="F272" s="33"/>
      <c r="G272" s="33"/>
      <c r="H272" s="33"/>
      <c r="I272" s="34"/>
      <c r="J272" s="34"/>
      <c r="K272" s="3"/>
      <c r="L272" s="52"/>
      <c r="M272" s="33"/>
      <c r="N272" s="33"/>
      <c r="O272" s="33"/>
      <c r="P272" s="33"/>
      <c r="Q272" s="33"/>
      <c r="R272" s="33"/>
      <c r="S272" s="33"/>
      <c r="T272" s="3"/>
      <c r="U272" s="3"/>
      <c r="V272" s="61"/>
    </row>
    <row r="273" spans="1:22" ht="12.75" hidden="1">
      <c r="A273" s="57"/>
      <c r="B273" s="3"/>
      <c r="C273" s="35"/>
      <c r="D273" s="3"/>
      <c r="E273" s="33"/>
      <c r="F273" s="33"/>
      <c r="G273" s="33"/>
      <c r="H273" s="33"/>
      <c r="I273" s="34"/>
      <c r="J273" s="34"/>
      <c r="K273" s="3"/>
      <c r="L273" s="52"/>
      <c r="M273" s="33"/>
      <c r="N273" s="33"/>
      <c r="O273" s="33"/>
      <c r="P273" s="33"/>
      <c r="Q273" s="33"/>
      <c r="R273" s="33"/>
      <c r="S273" s="33"/>
      <c r="T273" s="3"/>
      <c r="U273" s="3"/>
      <c r="V273" s="61"/>
    </row>
    <row r="274" spans="1:22" ht="12.75" hidden="1">
      <c r="A274" s="58"/>
      <c r="B274" s="3"/>
      <c r="C274" s="35"/>
      <c r="D274" s="3"/>
      <c r="E274" s="33"/>
      <c r="F274" s="33"/>
      <c r="G274" s="33"/>
      <c r="H274" s="33"/>
      <c r="I274" s="34"/>
      <c r="J274" s="34"/>
      <c r="K274" s="3"/>
      <c r="L274" s="52"/>
      <c r="M274" s="33"/>
      <c r="N274" s="33"/>
      <c r="O274" s="33"/>
      <c r="P274" s="33"/>
      <c r="Q274" s="33"/>
      <c r="R274" s="33"/>
      <c r="S274" s="33"/>
      <c r="T274" s="3"/>
      <c r="U274" s="3"/>
      <c r="V274" s="61"/>
    </row>
    <row r="275" spans="1:22" ht="12.75" hidden="1">
      <c r="A275" s="57"/>
      <c r="B275" s="3"/>
      <c r="C275" s="35"/>
      <c r="D275" s="3"/>
      <c r="E275" s="33"/>
      <c r="F275" s="33"/>
      <c r="G275" s="33"/>
      <c r="H275" s="33"/>
      <c r="I275" s="34"/>
      <c r="J275" s="34"/>
      <c r="K275" s="3"/>
      <c r="L275" s="40"/>
      <c r="M275" s="33"/>
      <c r="N275" s="33"/>
      <c r="O275" s="33"/>
      <c r="P275" s="33"/>
      <c r="Q275" s="33"/>
      <c r="R275" s="33"/>
      <c r="S275" s="33"/>
      <c r="T275" s="3"/>
      <c r="U275" s="3"/>
      <c r="V275" s="61"/>
    </row>
    <row r="276" spans="1:22" ht="12.75" hidden="1">
      <c r="A276" s="58"/>
      <c r="B276" s="3"/>
      <c r="C276" s="35"/>
      <c r="D276" s="3"/>
      <c r="E276" s="33"/>
      <c r="F276" s="33"/>
      <c r="G276" s="33"/>
      <c r="H276" s="33"/>
      <c r="I276" s="34"/>
      <c r="J276" s="34"/>
      <c r="K276" s="3"/>
      <c r="L276" s="40"/>
      <c r="M276" s="33"/>
      <c r="N276" s="33"/>
      <c r="O276" s="33"/>
      <c r="P276" s="33"/>
      <c r="Q276" s="33"/>
      <c r="R276" s="33"/>
      <c r="S276" s="33"/>
      <c r="T276" s="3"/>
      <c r="U276" s="3"/>
      <c r="V276" s="61"/>
    </row>
    <row r="277" spans="1:22" ht="12.75" hidden="1">
      <c r="A277" s="57"/>
      <c r="B277" s="3"/>
      <c r="C277" s="35"/>
      <c r="D277" s="3"/>
      <c r="E277" s="33"/>
      <c r="F277" s="33"/>
      <c r="G277" s="33"/>
      <c r="H277" s="33"/>
      <c r="I277" s="34"/>
      <c r="J277" s="34"/>
      <c r="K277" s="3"/>
      <c r="L277" s="52"/>
      <c r="M277" s="33"/>
      <c r="N277" s="33"/>
      <c r="O277" s="33"/>
      <c r="P277" s="33"/>
      <c r="Q277" s="33"/>
      <c r="R277" s="33"/>
      <c r="S277" s="33"/>
      <c r="T277" s="3"/>
      <c r="U277" s="3"/>
      <c r="V277" s="61"/>
    </row>
    <row r="278" spans="1:22" ht="12.75" hidden="1">
      <c r="A278" s="58"/>
      <c r="B278" s="3"/>
      <c r="C278" s="35"/>
      <c r="D278" s="3"/>
      <c r="E278" s="33"/>
      <c r="F278" s="33"/>
      <c r="G278" s="33"/>
      <c r="H278" s="33"/>
      <c r="I278" s="34"/>
      <c r="J278" s="34"/>
      <c r="K278" s="3"/>
      <c r="L278" s="52"/>
      <c r="M278" s="33"/>
      <c r="N278" s="33"/>
      <c r="O278" s="33"/>
      <c r="P278" s="33"/>
      <c r="Q278" s="33"/>
      <c r="R278" s="33"/>
      <c r="S278" s="33"/>
      <c r="T278" s="3"/>
      <c r="U278" s="3"/>
      <c r="V278" s="61"/>
    </row>
    <row r="279" spans="1:22" ht="12.75" hidden="1">
      <c r="A279" s="57"/>
      <c r="B279" s="3"/>
      <c r="C279" s="35"/>
      <c r="D279" s="3"/>
      <c r="E279" s="33"/>
      <c r="F279" s="33"/>
      <c r="G279" s="33"/>
      <c r="H279" s="33"/>
      <c r="I279" s="34"/>
      <c r="J279" s="34"/>
      <c r="K279" s="3"/>
      <c r="L279" s="52"/>
      <c r="M279" s="33"/>
      <c r="N279" s="33"/>
      <c r="O279" s="33"/>
      <c r="P279" s="33"/>
      <c r="Q279" s="33"/>
      <c r="R279" s="33"/>
      <c r="S279" s="33"/>
      <c r="T279" s="3"/>
      <c r="U279" s="3"/>
      <c r="V279" s="61"/>
    </row>
    <row r="280" spans="1:22" ht="12.75" hidden="1">
      <c r="A280" s="58"/>
      <c r="B280" s="3"/>
      <c r="C280" s="35"/>
      <c r="D280" s="3"/>
      <c r="E280" s="33"/>
      <c r="F280" s="33"/>
      <c r="G280" s="33"/>
      <c r="H280" s="33"/>
      <c r="I280" s="34"/>
      <c r="J280" s="34"/>
      <c r="K280" s="3"/>
      <c r="L280" s="52"/>
      <c r="M280" s="33"/>
      <c r="N280" s="33"/>
      <c r="O280" s="33"/>
      <c r="P280" s="33"/>
      <c r="Q280" s="33"/>
      <c r="R280" s="33"/>
      <c r="S280" s="33"/>
      <c r="T280" s="3"/>
      <c r="U280" s="3"/>
      <c r="V280" s="61"/>
    </row>
    <row r="281" spans="1:22" ht="12.75" hidden="1">
      <c r="A281" s="57"/>
      <c r="B281" s="3"/>
      <c r="C281" s="35"/>
      <c r="D281" s="3"/>
      <c r="E281" s="33"/>
      <c r="F281" s="33"/>
      <c r="G281" s="33"/>
      <c r="H281" s="33"/>
      <c r="I281" s="34"/>
      <c r="J281" s="34"/>
      <c r="K281" s="3"/>
      <c r="L281" s="52"/>
      <c r="M281" s="33"/>
      <c r="N281" s="33"/>
      <c r="O281" s="33"/>
      <c r="P281" s="33"/>
      <c r="Q281" s="33"/>
      <c r="R281" s="33"/>
      <c r="S281" s="33"/>
      <c r="T281" s="3"/>
      <c r="U281" s="3"/>
      <c r="V281" s="61"/>
    </row>
    <row r="282" spans="1:22" ht="12.75" hidden="1">
      <c r="A282" s="58"/>
      <c r="B282" s="3"/>
      <c r="C282" s="35"/>
      <c r="D282" s="3"/>
      <c r="E282" s="33"/>
      <c r="F282" s="33"/>
      <c r="G282" s="33"/>
      <c r="H282" s="33"/>
      <c r="I282" s="34"/>
      <c r="J282" s="34"/>
      <c r="K282" s="3"/>
      <c r="L282" s="52"/>
      <c r="M282" s="33"/>
      <c r="N282" s="33"/>
      <c r="O282" s="33"/>
      <c r="P282" s="33"/>
      <c r="Q282" s="33"/>
      <c r="R282" s="33"/>
      <c r="S282" s="33"/>
      <c r="T282" s="3"/>
      <c r="U282" s="3"/>
      <c r="V282" s="61"/>
    </row>
    <row r="283" spans="1:22" ht="12.75" hidden="1">
      <c r="A283" s="57"/>
      <c r="B283" s="3"/>
      <c r="C283" s="35"/>
      <c r="D283" s="3"/>
      <c r="E283" s="33"/>
      <c r="F283" s="33"/>
      <c r="G283" s="33"/>
      <c r="H283" s="33"/>
      <c r="I283" s="34"/>
      <c r="J283" s="34"/>
      <c r="K283" s="3"/>
      <c r="L283" s="52"/>
      <c r="M283" s="33"/>
      <c r="N283" s="33"/>
      <c r="O283" s="33"/>
      <c r="P283" s="33"/>
      <c r="Q283" s="33"/>
      <c r="R283" s="33"/>
      <c r="S283" s="33"/>
      <c r="T283" s="3"/>
      <c r="U283" s="3"/>
      <c r="V283" s="61"/>
    </row>
    <row r="284" spans="1:22" ht="12.75" hidden="1">
      <c r="A284" s="58"/>
      <c r="B284" s="3"/>
      <c r="C284" s="35"/>
      <c r="D284" s="3"/>
      <c r="E284" s="33"/>
      <c r="F284" s="33"/>
      <c r="G284" s="33"/>
      <c r="H284" s="33"/>
      <c r="I284" s="34"/>
      <c r="J284" s="34"/>
      <c r="K284" s="3"/>
      <c r="L284" s="52"/>
      <c r="M284" s="33"/>
      <c r="N284" s="33"/>
      <c r="O284" s="33"/>
      <c r="P284" s="33"/>
      <c r="Q284" s="33"/>
      <c r="R284" s="33"/>
      <c r="S284" s="33"/>
      <c r="T284" s="3"/>
      <c r="U284" s="3"/>
      <c r="V284" s="61"/>
    </row>
    <row r="285" spans="1:22" ht="12.75" hidden="1">
      <c r="A285" s="57"/>
      <c r="B285" s="3"/>
      <c r="C285" s="35"/>
      <c r="D285" s="3"/>
      <c r="E285" s="33"/>
      <c r="F285" s="33"/>
      <c r="G285" s="33"/>
      <c r="H285" s="33"/>
      <c r="I285" s="34"/>
      <c r="J285" s="34"/>
      <c r="K285" s="3"/>
      <c r="L285" s="52"/>
      <c r="M285" s="33"/>
      <c r="N285" s="33"/>
      <c r="O285" s="33"/>
      <c r="P285" s="33"/>
      <c r="Q285" s="33"/>
      <c r="R285" s="33"/>
      <c r="S285" s="33"/>
      <c r="T285" s="3"/>
      <c r="U285" s="3"/>
      <c r="V285" s="61"/>
    </row>
    <row r="286" spans="1:22" ht="12.75" hidden="1">
      <c r="A286" s="58"/>
      <c r="B286" s="3"/>
      <c r="C286" s="35"/>
      <c r="D286" s="3"/>
      <c r="E286" s="33"/>
      <c r="F286" s="33"/>
      <c r="G286" s="33"/>
      <c r="H286" s="33"/>
      <c r="I286" s="34"/>
      <c r="J286" s="34"/>
      <c r="K286" s="3"/>
      <c r="L286" s="52"/>
      <c r="M286" s="33"/>
      <c r="N286" s="33"/>
      <c r="O286" s="33"/>
      <c r="P286" s="33"/>
      <c r="Q286" s="33"/>
      <c r="R286" s="33"/>
      <c r="S286" s="33"/>
      <c r="T286" s="3"/>
      <c r="U286" s="3"/>
      <c r="V286" s="61"/>
    </row>
    <row r="287" spans="1:22" ht="12.75" hidden="1">
      <c r="A287" s="57"/>
      <c r="B287" s="3"/>
      <c r="C287" s="35"/>
      <c r="D287" s="3"/>
      <c r="E287" s="33"/>
      <c r="F287" s="33"/>
      <c r="G287" s="33"/>
      <c r="H287" s="33"/>
      <c r="I287" s="34"/>
      <c r="J287" s="34"/>
      <c r="K287" s="3"/>
      <c r="L287" s="52"/>
      <c r="M287" s="33"/>
      <c r="N287" s="33"/>
      <c r="O287" s="33"/>
      <c r="P287" s="33"/>
      <c r="Q287" s="33"/>
      <c r="R287" s="33"/>
      <c r="S287" s="33"/>
      <c r="T287" s="3"/>
      <c r="U287" s="3"/>
      <c r="V287" s="61"/>
    </row>
    <row r="288" spans="1:22" ht="12.75" hidden="1">
      <c r="A288" s="58"/>
      <c r="B288" s="3"/>
      <c r="C288" s="35"/>
      <c r="D288" s="3"/>
      <c r="E288" s="33"/>
      <c r="F288" s="33"/>
      <c r="G288" s="33"/>
      <c r="H288" s="33"/>
      <c r="I288" s="34"/>
      <c r="J288" s="34"/>
      <c r="K288" s="3"/>
      <c r="L288" s="52"/>
      <c r="M288" s="33"/>
      <c r="N288" s="33"/>
      <c r="O288" s="33"/>
      <c r="P288" s="33"/>
      <c r="Q288" s="33"/>
      <c r="R288" s="33"/>
      <c r="S288" s="33"/>
      <c r="T288" s="3"/>
      <c r="U288" s="3"/>
      <c r="V288" s="61"/>
    </row>
    <row r="289" spans="1:22" ht="12.75" hidden="1">
      <c r="A289" s="57"/>
      <c r="B289" s="3"/>
      <c r="C289" s="35"/>
      <c r="D289" s="3"/>
      <c r="E289" s="33"/>
      <c r="F289" s="33"/>
      <c r="G289" s="33"/>
      <c r="H289" s="33"/>
      <c r="I289" s="34"/>
      <c r="J289" s="34"/>
      <c r="K289" s="3"/>
      <c r="L289" s="52"/>
      <c r="M289" s="33"/>
      <c r="N289" s="33"/>
      <c r="O289" s="33"/>
      <c r="P289" s="33"/>
      <c r="Q289" s="33"/>
      <c r="R289" s="33"/>
      <c r="S289" s="33"/>
      <c r="T289" s="3"/>
      <c r="U289" s="3"/>
      <c r="V289" s="61"/>
    </row>
    <row r="290" spans="1:22" ht="12.75" hidden="1">
      <c r="A290" s="58"/>
      <c r="B290" s="3"/>
      <c r="C290" s="35"/>
      <c r="D290" s="3"/>
      <c r="E290" s="33"/>
      <c r="F290" s="33"/>
      <c r="G290" s="33"/>
      <c r="H290" s="33"/>
      <c r="I290" s="34"/>
      <c r="J290" s="34"/>
      <c r="K290" s="3"/>
      <c r="L290" s="52"/>
      <c r="M290" s="33"/>
      <c r="N290" s="33"/>
      <c r="O290" s="33"/>
      <c r="P290" s="33"/>
      <c r="Q290" s="33"/>
      <c r="R290" s="33"/>
      <c r="S290" s="33"/>
      <c r="T290" s="3"/>
      <c r="U290" s="3"/>
      <c r="V290" s="61"/>
    </row>
    <row r="291" spans="1:22" ht="12.75" hidden="1">
      <c r="A291" s="57"/>
      <c r="B291" s="3"/>
      <c r="C291" s="35"/>
      <c r="D291" s="3"/>
      <c r="E291" s="33"/>
      <c r="F291" s="33"/>
      <c r="G291" s="33"/>
      <c r="H291" s="33"/>
      <c r="I291" s="34"/>
      <c r="J291" s="34"/>
      <c r="K291" s="3"/>
      <c r="L291" s="52"/>
      <c r="M291" s="33"/>
      <c r="N291" s="33"/>
      <c r="O291" s="33"/>
      <c r="P291" s="33"/>
      <c r="Q291" s="33"/>
      <c r="R291" s="33"/>
      <c r="S291" s="33"/>
      <c r="T291" s="3"/>
      <c r="U291" s="3"/>
      <c r="V291" s="61"/>
    </row>
    <row r="292" spans="1:22" ht="12.75" hidden="1">
      <c r="A292" s="58"/>
      <c r="B292" s="3"/>
      <c r="C292" s="35"/>
      <c r="D292" s="3"/>
      <c r="E292" s="33"/>
      <c r="F292" s="33"/>
      <c r="G292" s="33"/>
      <c r="H292" s="33"/>
      <c r="I292" s="34"/>
      <c r="J292" s="34"/>
      <c r="K292" s="3"/>
      <c r="L292" s="52"/>
      <c r="M292" s="33"/>
      <c r="N292" s="33"/>
      <c r="O292" s="33"/>
      <c r="P292" s="33"/>
      <c r="Q292" s="33"/>
      <c r="R292" s="33"/>
      <c r="S292" s="33"/>
      <c r="T292" s="3"/>
      <c r="U292" s="3"/>
      <c r="V292" s="61"/>
    </row>
    <row r="293" spans="1:22" ht="12.75" hidden="1">
      <c r="A293" s="57"/>
      <c r="B293" s="3"/>
      <c r="C293" s="35"/>
      <c r="D293" s="3"/>
      <c r="E293" s="33"/>
      <c r="F293" s="33"/>
      <c r="G293" s="33"/>
      <c r="H293" s="33"/>
      <c r="I293" s="34"/>
      <c r="J293" s="34"/>
      <c r="K293" s="3"/>
      <c r="L293" s="52"/>
      <c r="M293" s="33"/>
      <c r="N293" s="33"/>
      <c r="O293" s="33"/>
      <c r="P293" s="33"/>
      <c r="Q293" s="33"/>
      <c r="R293" s="33"/>
      <c r="S293" s="33"/>
      <c r="T293" s="3"/>
      <c r="U293" s="3"/>
      <c r="V293" s="61"/>
    </row>
    <row r="294" spans="1:22" ht="12.75" hidden="1">
      <c r="A294" s="58"/>
      <c r="B294" s="3"/>
      <c r="C294" s="35"/>
      <c r="D294" s="3"/>
      <c r="E294" s="33"/>
      <c r="F294" s="33"/>
      <c r="G294" s="33"/>
      <c r="H294" s="33"/>
      <c r="I294" s="34"/>
      <c r="J294" s="34"/>
      <c r="K294" s="3"/>
      <c r="L294" s="52"/>
      <c r="M294" s="33"/>
      <c r="N294" s="33"/>
      <c r="O294" s="33"/>
      <c r="P294" s="33"/>
      <c r="Q294" s="33"/>
      <c r="R294" s="33"/>
      <c r="S294" s="33"/>
      <c r="T294" s="3"/>
      <c r="U294" s="3"/>
      <c r="V294" s="61"/>
    </row>
    <row r="295" spans="1:22" ht="12.75" hidden="1">
      <c r="A295" s="57"/>
      <c r="B295" s="3"/>
      <c r="C295" s="35"/>
      <c r="D295" s="3"/>
      <c r="E295" s="33"/>
      <c r="F295" s="33"/>
      <c r="G295" s="33"/>
      <c r="H295" s="33"/>
      <c r="I295" s="34"/>
      <c r="J295" s="34"/>
      <c r="K295" s="3"/>
      <c r="L295" s="52"/>
      <c r="M295" s="33"/>
      <c r="N295" s="33"/>
      <c r="O295" s="33"/>
      <c r="P295" s="33"/>
      <c r="Q295" s="33"/>
      <c r="R295" s="33"/>
      <c r="S295" s="33"/>
      <c r="T295" s="3"/>
      <c r="U295" s="3"/>
      <c r="V295" s="61"/>
    </row>
    <row r="296" spans="1:22" ht="12.75" hidden="1">
      <c r="A296" s="58"/>
      <c r="B296" s="3"/>
      <c r="C296" s="35"/>
      <c r="D296" s="3"/>
      <c r="E296" s="33"/>
      <c r="F296" s="33"/>
      <c r="G296" s="33"/>
      <c r="H296" s="33"/>
      <c r="I296" s="34"/>
      <c r="J296" s="34"/>
      <c r="K296" s="3"/>
      <c r="L296" s="52"/>
      <c r="M296" s="33"/>
      <c r="N296" s="33"/>
      <c r="O296" s="33"/>
      <c r="P296" s="33"/>
      <c r="Q296" s="33"/>
      <c r="R296" s="33"/>
      <c r="S296" s="33"/>
      <c r="T296" s="3"/>
      <c r="U296" s="3"/>
      <c r="V296" s="61"/>
    </row>
    <row r="297" spans="1:22" ht="12.75" hidden="1">
      <c r="A297" s="57"/>
      <c r="B297" s="3"/>
      <c r="C297" s="35"/>
      <c r="D297" s="3"/>
      <c r="E297" s="33"/>
      <c r="F297" s="33"/>
      <c r="G297" s="33"/>
      <c r="H297" s="33"/>
      <c r="I297" s="34"/>
      <c r="J297" s="34"/>
      <c r="K297" s="3"/>
      <c r="L297" s="40"/>
      <c r="M297" s="33"/>
      <c r="N297" s="33"/>
      <c r="O297" s="33"/>
      <c r="P297" s="33"/>
      <c r="Q297" s="33"/>
      <c r="R297" s="33"/>
      <c r="S297" s="33"/>
      <c r="T297" s="3"/>
      <c r="U297" s="3"/>
      <c r="V297" s="61"/>
    </row>
    <row r="298" spans="1:22" ht="12.75" hidden="1">
      <c r="A298" s="58"/>
      <c r="B298" s="3"/>
      <c r="C298" s="35"/>
      <c r="D298" s="3"/>
      <c r="E298" s="33"/>
      <c r="F298" s="33"/>
      <c r="G298" s="33"/>
      <c r="H298" s="33"/>
      <c r="I298" s="34"/>
      <c r="J298" s="34"/>
      <c r="K298" s="3"/>
      <c r="L298" s="40"/>
      <c r="M298" s="33"/>
      <c r="N298" s="33"/>
      <c r="O298" s="33"/>
      <c r="P298" s="33"/>
      <c r="Q298" s="33"/>
      <c r="R298" s="33"/>
      <c r="S298" s="33"/>
      <c r="T298" s="3"/>
      <c r="U298" s="3"/>
      <c r="V298" s="61"/>
    </row>
    <row r="299" spans="1:22" ht="12.75" hidden="1">
      <c r="A299" s="57"/>
      <c r="B299" s="3"/>
      <c r="C299" s="35"/>
      <c r="D299" s="3"/>
      <c r="E299" s="33"/>
      <c r="F299" s="33"/>
      <c r="G299" s="33"/>
      <c r="H299" s="33"/>
      <c r="I299" s="34"/>
      <c r="J299" s="34"/>
      <c r="K299" s="3"/>
      <c r="L299" s="40"/>
      <c r="M299" s="33"/>
      <c r="N299" s="33"/>
      <c r="O299" s="33"/>
      <c r="P299" s="33"/>
      <c r="Q299" s="33"/>
      <c r="R299" s="33"/>
      <c r="S299" s="33"/>
      <c r="T299" s="3"/>
      <c r="U299" s="3"/>
      <c r="V299" s="61"/>
    </row>
    <row r="300" spans="1:22" ht="12.75" hidden="1">
      <c r="A300" s="58"/>
      <c r="B300" s="3"/>
      <c r="C300" s="35"/>
      <c r="D300" s="3"/>
      <c r="E300" s="33"/>
      <c r="F300" s="33"/>
      <c r="G300" s="33"/>
      <c r="H300" s="33"/>
      <c r="I300" s="34"/>
      <c r="J300" s="34"/>
      <c r="K300" s="3"/>
      <c r="L300" s="40"/>
      <c r="M300" s="33"/>
      <c r="N300" s="33"/>
      <c r="O300" s="33"/>
      <c r="P300" s="33"/>
      <c r="Q300" s="33"/>
      <c r="R300" s="33"/>
      <c r="S300" s="33"/>
      <c r="T300" s="3"/>
      <c r="U300" s="3"/>
      <c r="V300" s="61"/>
    </row>
    <row r="301" spans="1:22" ht="12.75" hidden="1">
      <c r="A301" s="57"/>
      <c r="B301" s="3"/>
      <c r="C301" s="35"/>
      <c r="D301" s="3"/>
      <c r="E301" s="33"/>
      <c r="F301" s="33"/>
      <c r="G301" s="33"/>
      <c r="H301" s="33"/>
      <c r="I301" s="34"/>
      <c r="J301" s="34"/>
      <c r="K301" s="3"/>
      <c r="L301" s="53"/>
      <c r="M301" s="33"/>
      <c r="N301" s="33"/>
      <c r="O301" s="33"/>
      <c r="P301" s="33"/>
      <c r="Q301" s="33"/>
      <c r="R301" s="33"/>
      <c r="S301" s="33"/>
      <c r="T301" s="3"/>
      <c r="U301" s="3"/>
      <c r="V301" s="61"/>
    </row>
    <row r="302" spans="1:22" ht="12.75" hidden="1">
      <c r="A302" s="58"/>
      <c r="B302" s="3"/>
      <c r="C302" s="35"/>
      <c r="D302" s="3"/>
      <c r="E302" s="33"/>
      <c r="F302" s="33"/>
      <c r="G302" s="33"/>
      <c r="H302" s="33"/>
      <c r="I302" s="34"/>
      <c r="J302" s="34"/>
      <c r="K302" s="3"/>
      <c r="L302" s="53"/>
      <c r="M302" s="33"/>
      <c r="N302" s="33"/>
      <c r="O302" s="33"/>
      <c r="P302" s="33"/>
      <c r="Q302" s="33"/>
      <c r="R302" s="33"/>
      <c r="S302" s="33"/>
      <c r="T302" s="3"/>
      <c r="U302" s="3"/>
      <c r="V302" s="61"/>
    </row>
    <row r="303" spans="1:22" ht="12.75" hidden="1">
      <c r="A303" s="57"/>
      <c r="B303" s="3"/>
      <c r="C303" s="35"/>
      <c r="D303" s="3"/>
      <c r="E303" s="33"/>
      <c r="F303" s="33"/>
      <c r="G303" s="33"/>
      <c r="H303" s="33"/>
      <c r="I303" s="34"/>
      <c r="J303" s="34"/>
      <c r="K303" s="3"/>
      <c r="L303" s="53"/>
      <c r="M303" s="33"/>
      <c r="N303" s="33"/>
      <c r="O303" s="33"/>
      <c r="P303" s="33"/>
      <c r="Q303" s="33"/>
      <c r="R303" s="33"/>
      <c r="S303" s="33"/>
      <c r="T303" s="3"/>
      <c r="U303" s="3"/>
      <c r="V303" s="61"/>
    </row>
    <row r="304" spans="1:22" ht="12.75" hidden="1">
      <c r="A304" s="58"/>
      <c r="B304" s="3"/>
      <c r="C304" s="35"/>
      <c r="D304" s="3"/>
      <c r="E304" s="33"/>
      <c r="F304" s="33"/>
      <c r="G304" s="33"/>
      <c r="H304" s="33"/>
      <c r="I304" s="34"/>
      <c r="J304" s="34"/>
      <c r="K304" s="3"/>
      <c r="L304" s="53"/>
      <c r="M304" s="33"/>
      <c r="N304" s="33"/>
      <c r="O304" s="33"/>
      <c r="P304" s="33"/>
      <c r="Q304" s="33"/>
      <c r="R304" s="33"/>
      <c r="S304" s="33"/>
      <c r="T304" s="3"/>
      <c r="U304" s="3"/>
      <c r="V304" s="61"/>
    </row>
    <row r="305" spans="1:22" ht="12.75" hidden="1">
      <c r="A305" s="57"/>
      <c r="B305" s="3"/>
      <c r="C305" s="35"/>
      <c r="D305" s="3"/>
      <c r="E305" s="33"/>
      <c r="F305" s="33"/>
      <c r="G305" s="33"/>
      <c r="H305" s="33"/>
      <c r="I305" s="34"/>
      <c r="J305" s="34"/>
      <c r="K305" s="3"/>
      <c r="L305" s="53"/>
      <c r="M305" s="33"/>
      <c r="N305" s="33"/>
      <c r="O305" s="33"/>
      <c r="P305" s="33"/>
      <c r="Q305" s="33"/>
      <c r="R305" s="33"/>
      <c r="S305" s="33"/>
      <c r="T305" s="3"/>
      <c r="U305" s="3"/>
      <c r="V305" s="61"/>
    </row>
    <row r="306" spans="1:22" ht="12.75" hidden="1">
      <c r="A306" s="58"/>
      <c r="B306" s="3"/>
      <c r="C306" s="35"/>
      <c r="D306" s="3"/>
      <c r="E306" s="33"/>
      <c r="F306" s="33"/>
      <c r="G306" s="33"/>
      <c r="H306" s="33"/>
      <c r="I306" s="34"/>
      <c r="J306" s="34"/>
      <c r="K306" s="3"/>
      <c r="L306" s="53"/>
      <c r="M306" s="33"/>
      <c r="N306" s="33"/>
      <c r="O306" s="33"/>
      <c r="P306" s="33"/>
      <c r="Q306" s="33"/>
      <c r="R306" s="33"/>
      <c r="S306" s="33"/>
      <c r="T306" s="3"/>
      <c r="U306" s="3"/>
      <c r="V306" s="61"/>
    </row>
    <row r="307" spans="1:22" ht="12.75" hidden="1">
      <c r="A307" s="57"/>
      <c r="B307" s="3"/>
      <c r="C307" s="35"/>
      <c r="D307" s="3"/>
      <c r="E307" s="33"/>
      <c r="F307" s="33"/>
      <c r="G307" s="33"/>
      <c r="H307" s="33"/>
      <c r="I307" s="34"/>
      <c r="J307" s="34"/>
      <c r="K307" s="3"/>
      <c r="L307" s="53"/>
      <c r="M307" s="33"/>
      <c r="N307" s="33"/>
      <c r="O307" s="33"/>
      <c r="P307" s="33"/>
      <c r="Q307" s="33"/>
      <c r="R307" s="33"/>
      <c r="S307" s="33"/>
      <c r="T307" s="3"/>
      <c r="U307" s="3"/>
      <c r="V307" s="61"/>
    </row>
    <row r="308" spans="1:22" ht="12.75" hidden="1">
      <c r="A308" s="58"/>
      <c r="B308" s="3"/>
      <c r="C308" s="35"/>
      <c r="D308" s="3"/>
      <c r="E308" s="33"/>
      <c r="F308" s="33"/>
      <c r="G308" s="33"/>
      <c r="H308" s="33"/>
      <c r="I308" s="34"/>
      <c r="J308" s="34"/>
      <c r="K308" s="3"/>
      <c r="L308" s="53"/>
      <c r="M308" s="33"/>
      <c r="N308" s="33"/>
      <c r="O308" s="33"/>
      <c r="P308" s="33"/>
      <c r="Q308" s="33"/>
      <c r="R308" s="33"/>
      <c r="S308" s="33"/>
      <c r="T308" s="3"/>
      <c r="U308" s="3"/>
      <c r="V308" s="61"/>
    </row>
    <row r="309" spans="1:22" ht="12.75" hidden="1">
      <c r="A309" s="57"/>
      <c r="B309" s="3"/>
      <c r="C309" s="35"/>
      <c r="D309" s="3"/>
      <c r="E309" s="33"/>
      <c r="F309" s="33"/>
      <c r="G309" s="33"/>
      <c r="H309" s="33"/>
      <c r="I309" s="34"/>
      <c r="J309" s="34"/>
      <c r="K309" s="3"/>
      <c r="L309" s="53"/>
      <c r="M309" s="33"/>
      <c r="N309" s="33"/>
      <c r="O309" s="33"/>
      <c r="P309" s="33"/>
      <c r="Q309" s="33"/>
      <c r="R309" s="33"/>
      <c r="S309" s="33"/>
      <c r="T309" s="3"/>
      <c r="U309" s="3"/>
      <c r="V309" s="61"/>
    </row>
    <row r="310" spans="1:22" ht="12.75" hidden="1">
      <c r="A310" s="58"/>
      <c r="B310" s="3"/>
      <c r="C310" s="35"/>
      <c r="D310" s="3"/>
      <c r="E310" s="33"/>
      <c r="F310" s="33"/>
      <c r="G310" s="33"/>
      <c r="H310" s="33"/>
      <c r="I310" s="34"/>
      <c r="J310" s="34"/>
      <c r="K310" s="3"/>
      <c r="L310" s="53"/>
      <c r="M310" s="33"/>
      <c r="N310" s="33"/>
      <c r="O310" s="33"/>
      <c r="P310" s="33"/>
      <c r="Q310" s="33"/>
      <c r="R310" s="33"/>
      <c r="S310" s="33"/>
      <c r="T310" s="3"/>
      <c r="U310" s="3"/>
      <c r="V310" s="61"/>
    </row>
    <row r="311" spans="1:22" ht="12.75" hidden="1">
      <c r="A311" s="57"/>
      <c r="B311" s="3"/>
      <c r="C311" s="35"/>
      <c r="D311" s="3"/>
      <c r="E311" s="33"/>
      <c r="F311" s="33"/>
      <c r="G311" s="33"/>
      <c r="H311" s="33"/>
      <c r="I311" s="34"/>
      <c r="J311" s="34"/>
      <c r="K311" s="3"/>
      <c r="L311" s="53"/>
      <c r="M311" s="33"/>
      <c r="N311" s="33"/>
      <c r="O311" s="33"/>
      <c r="P311" s="33"/>
      <c r="Q311" s="33"/>
      <c r="R311" s="33"/>
      <c r="S311" s="33"/>
      <c r="T311" s="3"/>
      <c r="U311" s="3"/>
      <c r="V311" s="61"/>
    </row>
    <row r="312" spans="1:22" ht="12.75" hidden="1">
      <c r="A312" s="58"/>
      <c r="B312" s="3"/>
      <c r="C312" s="35"/>
      <c r="D312" s="3"/>
      <c r="E312" s="33"/>
      <c r="F312" s="33"/>
      <c r="G312" s="33"/>
      <c r="H312" s="33"/>
      <c r="I312" s="34"/>
      <c r="J312" s="34"/>
      <c r="K312" s="3"/>
      <c r="L312" s="53"/>
      <c r="M312" s="33"/>
      <c r="N312" s="33"/>
      <c r="O312" s="33"/>
      <c r="P312" s="33"/>
      <c r="Q312" s="33"/>
      <c r="R312" s="33"/>
      <c r="S312" s="33"/>
      <c r="T312" s="3"/>
      <c r="U312" s="3"/>
      <c r="V312" s="61"/>
    </row>
    <row r="313" spans="1:22" ht="12.75" hidden="1">
      <c r="A313" s="57"/>
      <c r="B313" s="3"/>
      <c r="C313" s="35"/>
      <c r="D313" s="3"/>
      <c r="E313" s="33"/>
      <c r="F313" s="33"/>
      <c r="G313" s="33"/>
      <c r="H313" s="33"/>
      <c r="I313" s="34"/>
      <c r="J313" s="34"/>
      <c r="K313" s="3"/>
      <c r="L313" s="53"/>
      <c r="M313" s="33"/>
      <c r="N313" s="33"/>
      <c r="O313" s="33"/>
      <c r="P313" s="33"/>
      <c r="Q313" s="33"/>
      <c r="R313" s="33"/>
      <c r="S313" s="33"/>
      <c r="T313" s="3"/>
      <c r="U313" s="3"/>
      <c r="V313" s="61"/>
    </row>
    <row r="314" spans="1:22" ht="12.75" hidden="1">
      <c r="A314" s="58"/>
      <c r="B314" s="3"/>
      <c r="C314" s="35"/>
      <c r="D314" s="3"/>
      <c r="E314" s="33"/>
      <c r="F314" s="33"/>
      <c r="G314" s="33"/>
      <c r="H314" s="33"/>
      <c r="I314" s="34"/>
      <c r="J314" s="34"/>
      <c r="K314" s="3"/>
      <c r="L314" s="53"/>
      <c r="M314" s="33"/>
      <c r="N314" s="33"/>
      <c r="O314" s="33"/>
      <c r="P314" s="33"/>
      <c r="Q314" s="33"/>
      <c r="R314" s="33"/>
      <c r="S314" s="33"/>
      <c r="T314" s="3"/>
      <c r="U314" s="3"/>
      <c r="V314" s="61"/>
    </row>
    <row r="315" spans="1:22" ht="12.75" hidden="1">
      <c r="A315" s="57"/>
      <c r="B315" s="3"/>
      <c r="C315" s="35"/>
      <c r="D315" s="3"/>
      <c r="E315" s="33"/>
      <c r="F315" s="33"/>
      <c r="G315" s="33"/>
      <c r="H315" s="33"/>
      <c r="I315" s="34"/>
      <c r="J315" s="34"/>
      <c r="K315" s="3"/>
      <c r="L315" s="53"/>
      <c r="M315" s="33"/>
      <c r="N315" s="33"/>
      <c r="O315" s="33"/>
      <c r="P315" s="33"/>
      <c r="Q315" s="33"/>
      <c r="R315" s="33"/>
      <c r="S315" s="33"/>
      <c r="T315" s="3"/>
      <c r="U315" s="3"/>
      <c r="V315" s="61"/>
    </row>
    <row r="316" spans="1:22" ht="12.75" hidden="1">
      <c r="A316" s="58"/>
      <c r="B316" s="3"/>
      <c r="C316" s="35"/>
      <c r="D316" s="3"/>
      <c r="E316" s="33"/>
      <c r="F316" s="33"/>
      <c r="G316" s="33"/>
      <c r="H316" s="33"/>
      <c r="I316" s="34"/>
      <c r="J316" s="34"/>
      <c r="K316" s="3"/>
      <c r="L316" s="53"/>
      <c r="M316" s="33"/>
      <c r="N316" s="33"/>
      <c r="O316" s="33"/>
      <c r="P316" s="33"/>
      <c r="Q316" s="33"/>
      <c r="R316" s="33"/>
      <c r="S316" s="33"/>
      <c r="T316" s="3"/>
      <c r="U316" s="3"/>
      <c r="V316" s="61"/>
    </row>
    <row r="317" spans="1:22" ht="12.75" hidden="1">
      <c r="A317" s="57"/>
      <c r="B317" s="3"/>
      <c r="C317" s="35"/>
      <c r="D317" s="3"/>
      <c r="E317" s="33"/>
      <c r="F317" s="33"/>
      <c r="G317" s="33"/>
      <c r="H317" s="33"/>
      <c r="I317" s="34"/>
      <c r="J317" s="34"/>
      <c r="K317" s="3"/>
      <c r="L317" s="53"/>
      <c r="M317" s="33"/>
      <c r="N317" s="33"/>
      <c r="O317" s="33"/>
      <c r="P317" s="33"/>
      <c r="Q317" s="33"/>
      <c r="R317" s="33"/>
      <c r="S317" s="33"/>
      <c r="T317" s="3"/>
      <c r="U317" s="3"/>
      <c r="V317" s="61"/>
    </row>
    <row r="318" spans="1:22" ht="12.75" hidden="1">
      <c r="A318" s="58"/>
      <c r="B318" s="3"/>
      <c r="C318" s="35"/>
      <c r="D318" s="3"/>
      <c r="E318" s="33"/>
      <c r="F318" s="33"/>
      <c r="G318" s="33"/>
      <c r="H318" s="33"/>
      <c r="I318" s="34"/>
      <c r="J318" s="34"/>
      <c r="K318" s="3"/>
      <c r="L318" s="53"/>
      <c r="M318" s="33"/>
      <c r="N318" s="33"/>
      <c r="O318" s="33"/>
      <c r="P318" s="33"/>
      <c r="Q318" s="33"/>
      <c r="R318" s="33"/>
      <c r="S318" s="33"/>
      <c r="T318" s="3"/>
      <c r="U318" s="3"/>
      <c r="V318" s="61"/>
    </row>
    <row r="319" spans="1:22" ht="12.75" hidden="1">
      <c r="A319" s="57"/>
      <c r="B319" s="3"/>
      <c r="C319" s="35"/>
      <c r="D319" s="3"/>
      <c r="E319" s="33"/>
      <c r="F319" s="33"/>
      <c r="G319" s="33"/>
      <c r="H319" s="33"/>
      <c r="I319" s="34"/>
      <c r="J319" s="34"/>
      <c r="K319" s="3"/>
      <c r="L319" s="53"/>
      <c r="M319" s="33"/>
      <c r="N319" s="33"/>
      <c r="O319" s="33"/>
      <c r="P319" s="33"/>
      <c r="Q319" s="33"/>
      <c r="R319" s="33"/>
      <c r="S319" s="33"/>
      <c r="T319" s="3"/>
      <c r="U319" s="3"/>
      <c r="V319" s="61"/>
    </row>
    <row r="320" spans="1:22" ht="12.75" hidden="1">
      <c r="A320" s="58"/>
      <c r="B320" s="3"/>
      <c r="C320" s="35"/>
      <c r="D320" s="3"/>
      <c r="E320" s="33"/>
      <c r="F320" s="33"/>
      <c r="G320" s="33"/>
      <c r="H320" s="33"/>
      <c r="I320" s="34"/>
      <c r="J320" s="34"/>
      <c r="K320" s="3"/>
      <c r="L320" s="53"/>
      <c r="M320" s="33"/>
      <c r="N320" s="33"/>
      <c r="O320" s="33"/>
      <c r="P320" s="33"/>
      <c r="Q320" s="33"/>
      <c r="R320" s="33"/>
      <c r="S320" s="33"/>
      <c r="T320" s="3"/>
      <c r="U320" s="3"/>
      <c r="V320" s="61"/>
    </row>
    <row r="321" spans="1:22" ht="12.75" hidden="1">
      <c r="A321" s="57"/>
      <c r="B321" s="3"/>
      <c r="C321" s="35"/>
      <c r="D321" s="3"/>
      <c r="E321" s="33"/>
      <c r="F321" s="33"/>
      <c r="G321" s="33"/>
      <c r="H321" s="33"/>
      <c r="I321" s="34"/>
      <c r="J321" s="34"/>
      <c r="K321" s="3"/>
      <c r="L321" s="53"/>
      <c r="M321" s="33"/>
      <c r="N321" s="33"/>
      <c r="O321" s="33"/>
      <c r="P321" s="33"/>
      <c r="Q321" s="33"/>
      <c r="R321" s="33"/>
      <c r="S321" s="33"/>
      <c r="T321" s="3"/>
      <c r="U321" s="3"/>
      <c r="V321" s="61"/>
    </row>
    <row r="322" spans="1:22" ht="12.75" hidden="1">
      <c r="A322" s="58"/>
      <c r="B322" s="3"/>
      <c r="C322" s="35"/>
      <c r="D322" s="3"/>
      <c r="E322" s="33"/>
      <c r="F322" s="33"/>
      <c r="G322" s="33"/>
      <c r="H322" s="33"/>
      <c r="I322" s="34"/>
      <c r="J322" s="34"/>
      <c r="K322" s="3"/>
      <c r="L322" s="53"/>
      <c r="M322" s="33"/>
      <c r="N322" s="33"/>
      <c r="O322" s="33"/>
      <c r="P322" s="33"/>
      <c r="Q322" s="33"/>
      <c r="R322" s="33"/>
      <c r="S322" s="33"/>
      <c r="T322" s="3"/>
      <c r="U322" s="3"/>
      <c r="V322" s="61"/>
    </row>
    <row r="323" spans="1:22" ht="12.75" hidden="1">
      <c r="A323" s="57"/>
      <c r="B323" s="3"/>
      <c r="C323" s="35"/>
      <c r="D323" s="3"/>
      <c r="E323" s="33"/>
      <c r="F323" s="33"/>
      <c r="G323" s="33"/>
      <c r="H323" s="33"/>
      <c r="I323" s="34"/>
      <c r="J323" s="34"/>
      <c r="K323" s="3"/>
      <c r="L323" s="53"/>
      <c r="M323" s="33"/>
      <c r="N323" s="33"/>
      <c r="O323" s="33"/>
      <c r="P323" s="33"/>
      <c r="Q323" s="33"/>
      <c r="R323" s="33"/>
      <c r="S323" s="33"/>
      <c r="T323" s="3"/>
      <c r="U323" s="3"/>
      <c r="V323" s="61"/>
    </row>
    <row r="324" spans="1:22" ht="12.75" hidden="1">
      <c r="A324" s="58"/>
      <c r="B324" s="3"/>
      <c r="C324" s="35"/>
      <c r="D324" s="3"/>
      <c r="E324" s="33"/>
      <c r="F324" s="33"/>
      <c r="G324" s="33"/>
      <c r="H324" s="33"/>
      <c r="I324" s="34"/>
      <c r="J324" s="34"/>
      <c r="K324" s="3"/>
      <c r="L324" s="53"/>
      <c r="M324" s="33"/>
      <c r="N324" s="33"/>
      <c r="O324" s="33"/>
      <c r="P324" s="33"/>
      <c r="Q324" s="33"/>
      <c r="R324" s="33"/>
      <c r="S324" s="33"/>
      <c r="T324" s="3"/>
      <c r="U324" s="3"/>
      <c r="V324" s="61"/>
    </row>
    <row r="325" spans="1:22" ht="12.75" hidden="1">
      <c r="A325" s="57"/>
      <c r="B325" s="3"/>
      <c r="C325" s="35"/>
      <c r="D325" s="3"/>
      <c r="E325" s="33"/>
      <c r="F325" s="33"/>
      <c r="G325" s="33"/>
      <c r="H325" s="33"/>
      <c r="I325" s="34"/>
      <c r="J325" s="34"/>
      <c r="K325" s="3"/>
      <c r="L325" s="53"/>
      <c r="M325" s="33"/>
      <c r="N325" s="33"/>
      <c r="O325" s="33"/>
      <c r="P325" s="33"/>
      <c r="Q325" s="33"/>
      <c r="R325" s="33"/>
      <c r="S325" s="33"/>
      <c r="T325" s="3"/>
      <c r="U325" s="3"/>
      <c r="V325" s="61"/>
    </row>
    <row r="326" spans="1:22" ht="12.75" hidden="1">
      <c r="A326" s="58"/>
      <c r="B326" s="3"/>
      <c r="C326" s="35"/>
      <c r="D326" s="3"/>
      <c r="E326" s="33"/>
      <c r="F326" s="33"/>
      <c r="G326" s="33"/>
      <c r="H326" s="33"/>
      <c r="I326" s="34"/>
      <c r="J326" s="34"/>
      <c r="K326" s="3"/>
      <c r="L326" s="53"/>
      <c r="M326" s="33"/>
      <c r="N326" s="33"/>
      <c r="O326" s="33"/>
      <c r="P326" s="33"/>
      <c r="Q326" s="33"/>
      <c r="R326" s="33"/>
      <c r="S326" s="33"/>
      <c r="T326" s="3"/>
      <c r="U326" s="3"/>
      <c r="V326" s="61"/>
    </row>
    <row r="327" spans="1:22" ht="12.75" hidden="1">
      <c r="A327" s="57"/>
      <c r="B327" s="3"/>
      <c r="C327" s="35"/>
      <c r="D327" s="3"/>
      <c r="E327" s="33"/>
      <c r="F327" s="33"/>
      <c r="G327" s="33"/>
      <c r="H327" s="33"/>
      <c r="I327" s="34"/>
      <c r="J327" s="34"/>
      <c r="K327" s="3"/>
      <c r="L327" s="53"/>
      <c r="M327" s="33"/>
      <c r="N327" s="33"/>
      <c r="O327" s="33"/>
      <c r="P327" s="33"/>
      <c r="Q327" s="33"/>
      <c r="R327" s="33"/>
      <c r="S327" s="33"/>
      <c r="T327" s="3"/>
      <c r="U327" s="3"/>
      <c r="V327" s="61"/>
    </row>
    <row r="328" spans="1:22" ht="12.75" hidden="1">
      <c r="A328" s="58"/>
      <c r="B328" s="3"/>
      <c r="C328" s="35"/>
      <c r="D328" s="3"/>
      <c r="E328" s="33"/>
      <c r="F328" s="33"/>
      <c r="G328" s="33"/>
      <c r="H328" s="33"/>
      <c r="I328" s="34"/>
      <c r="J328" s="34"/>
      <c r="K328" s="3"/>
      <c r="L328" s="53"/>
      <c r="M328" s="33"/>
      <c r="N328" s="33"/>
      <c r="O328" s="33"/>
      <c r="P328" s="33"/>
      <c r="Q328" s="33"/>
      <c r="R328" s="33"/>
      <c r="S328" s="33"/>
      <c r="T328" s="3"/>
      <c r="U328" s="3"/>
      <c r="V328" s="61"/>
    </row>
    <row r="329" spans="1:22" ht="12.75" hidden="1">
      <c r="A329" s="57"/>
      <c r="B329" s="3"/>
      <c r="C329" s="35"/>
      <c r="D329" s="3"/>
      <c r="E329" s="33"/>
      <c r="F329" s="33"/>
      <c r="G329" s="33"/>
      <c r="H329" s="33"/>
      <c r="I329" s="34"/>
      <c r="J329" s="34"/>
      <c r="K329" s="3"/>
      <c r="L329" s="53"/>
      <c r="M329" s="33"/>
      <c r="N329" s="33"/>
      <c r="O329" s="33"/>
      <c r="P329" s="33"/>
      <c r="Q329" s="33"/>
      <c r="R329" s="33"/>
      <c r="S329" s="33"/>
      <c r="T329" s="3"/>
      <c r="U329" s="3"/>
      <c r="V329" s="61"/>
    </row>
    <row r="330" spans="1:22" ht="12.75" hidden="1">
      <c r="A330" s="58"/>
      <c r="B330" s="3"/>
      <c r="C330" s="35"/>
      <c r="D330" s="3"/>
      <c r="E330" s="33"/>
      <c r="F330" s="33"/>
      <c r="G330" s="33"/>
      <c r="H330" s="33"/>
      <c r="I330" s="34"/>
      <c r="J330" s="34"/>
      <c r="K330" s="3"/>
      <c r="L330" s="53"/>
      <c r="M330" s="33"/>
      <c r="N330" s="33"/>
      <c r="O330" s="33"/>
      <c r="P330" s="33"/>
      <c r="Q330" s="33"/>
      <c r="R330" s="33"/>
      <c r="S330" s="33"/>
      <c r="T330" s="3"/>
      <c r="U330" s="3"/>
      <c r="V330" s="61"/>
    </row>
    <row r="331" spans="1:22" ht="12.75" hidden="1">
      <c r="A331" s="57"/>
      <c r="B331" s="3"/>
      <c r="C331" s="35"/>
      <c r="D331" s="3"/>
      <c r="E331" s="33"/>
      <c r="F331" s="33"/>
      <c r="G331" s="33"/>
      <c r="H331" s="33"/>
      <c r="I331" s="34"/>
      <c r="J331" s="34"/>
      <c r="K331" s="3"/>
      <c r="L331" s="53"/>
      <c r="M331" s="33"/>
      <c r="N331" s="33"/>
      <c r="O331" s="33"/>
      <c r="P331" s="33"/>
      <c r="Q331" s="33"/>
      <c r="R331" s="33"/>
      <c r="S331" s="33"/>
      <c r="T331" s="3"/>
      <c r="U331" s="3"/>
      <c r="V331" s="61"/>
    </row>
    <row r="332" spans="1:22" ht="12.75" hidden="1">
      <c r="A332" s="58"/>
      <c r="B332" s="3"/>
      <c r="C332" s="35"/>
      <c r="D332" s="3"/>
      <c r="E332" s="33"/>
      <c r="F332" s="33"/>
      <c r="G332" s="33"/>
      <c r="H332" s="33"/>
      <c r="I332" s="34"/>
      <c r="J332" s="34"/>
      <c r="K332" s="3"/>
      <c r="L332" s="53"/>
      <c r="M332" s="33"/>
      <c r="N332" s="33"/>
      <c r="O332" s="33"/>
      <c r="P332" s="33"/>
      <c r="Q332" s="33"/>
      <c r="R332" s="33"/>
      <c r="S332" s="33"/>
      <c r="T332" s="3"/>
      <c r="U332" s="3"/>
      <c r="V332" s="61"/>
    </row>
    <row r="333" spans="1:22" ht="12.75" hidden="1">
      <c r="A333" s="57"/>
      <c r="B333" s="3"/>
      <c r="C333" s="35"/>
      <c r="D333" s="3"/>
      <c r="E333" s="33"/>
      <c r="F333" s="33"/>
      <c r="G333" s="33"/>
      <c r="H333" s="33"/>
      <c r="I333" s="34"/>
      <c r="J333" s="34"/>
      <c r="K333" s="3"/>
      <c r="L333" s="53"/>
      <c r="M333" s="33"/>
      <c r="N333" s="33"/>
      <c r="O333" s="33"/>
      <c r="P333" s="33"/>
      <c r="Q333" s="33"/>
      <c r="R333" s="33"/>
      <c r="S333" s="33"/>
      <c r="T333" s="3"/>
      <c r="U333" s="3"/>
      <c r="V333" s="61"/>
    </row>
    <row r="334" spans="1:22" ht="12.75" hidden="1">
      <c r="A334" s="58"/>
      <c r="B334" s="3"/>
      <c r="C334" s="35"/>
      <c r="D334" s="3"/>
      <c r="E334" s="33"/>
      <c r="F334" s="33"/>
      <c r="G334" s="33"/>
      <c r="H334" s="33"/>
      <c r="I334" s="34"/>
      <c r="J334" s="34"/>
      <c r="K334" s="3"/>
      <c r="L334" s="36"/>
      <c r="M334" s="33"/>
      <c r="N334" s="33"/>
      <c r="O334" s="33"/>
      <c r="P334" s="33"/>
      <c r="Q334" s="33"/>
      <c r="R334" s="33"/>
      <c r="S334" s="33"/>
      <c r="T334" s="3"/>
      <c r="U334" s="3"/>
      <c r="V334" s="61"/>
    </row>
    <row r="335" spans="1:22" ht="12.75" hidden="1">
      <c r="A335" s="57"/>
      <c r="B335" s="3"/>
      <c r="C335" s="35"/>
      <c r="D335" s="3"/>
      <c r="E335" s="33"/>
      <c r="F335" s="33"/>
      <c r="G335" s="33"/>
      <c r="H335" s="33"/>
      <c r="I335" s="34"/>
      <c r="J335" s="34"/>
      <c r="K335" s="3"/>
      <c r="L335" s="36"/>
      <c r="M335" s="33"/>
      <c r="N335" s="33"/>
      <c r="O335" s="33"/>
      <c r="P335" s="33"/>
      <c r="Q335" s="33"/>
      <c r="R335" s="33"/>
      <c r="S335" s="33"/>
      <c r="T335" s="3"/>
      <c r="U335" s="3"/>
      <c r="V335" s="61"/>
    </row>
    <row r="336" spans="1:22" ht="12.75" hidden="1">
      <c r="A336" s="58"/>
      <c r="B336" s="3"/>
      <c r="C336" s="35"/>
      <c r="D336" s="3"/>
      <c r="E336" s="33"/>
      <c r="F336" s="33"/>
      <c r="G336" s="33"/>
      <c r="H336" s="33"/>
      <c r="I336" s="34"/>
      <c r="J336" s="34"/>
      <c r="K336" s="3"/>
      <c r="L336" s="36"/>
      <c r="M336" s="33"/>
      <c r="N336" s="33"/>
      <c r="O336" s="33"/>
      <c r="P336" s="33"/>
      <c r="Q336" s="33"/>
      <c r="R336" s="33"/>
      <c r="S336" s="33"/>
      <c r="T336" s="3"/>
      <c r="U336" s="3"/>
      <c r="V336" s="61"/>
    </row>
    <row r="337" spans="1:22" ht="12.75" hidden="1">
      <c r="A337" s="57"/>
      <c r="B337" s="3"/>
      <c r="C337" s="35"/>
      <c r="D337" s="3"/>
      <c r="E337" s="33"/>
      <c r="F337" s="33"/>
      <c r="G337" s="33"/>
      <c r="H337" s="33"/>
      <c r="I337" s="34"/>
      <c r="J337" s="34"/>
      <c r="K337" s="3"/>
      <c r="L337" s="36"/>
      <c r="M337" s="33"/>
      <c r="N337" s="33"/>
      <c r="O337" s="33"/>
      <c r="P337" s="33"/>
      <c r="Q337" s="33"/>
      <c r="R337" s="33"/>
      <c r="S337" s="33"/>
      <c r="T337" s="3"/>
      <c r="U337" s="3"/>
      <c r="V337" s="61"/>
    </row>
    <row r="338" spans="1:22" ht="12.75" hidden="1">
      <c r="A338" s="58"/>
      <c r="B338" s="3"/>
      <c r="C338" s="35"/>
      <c r="D338" s="3"/>
      <c r="E338" s="33"/>
      <c r="F338" s="33"/>
      <c r="G338" s="33"/>
      <c r="H338" s="33"/>
      <c r="I338" s="34"/>
      <c r="J338" s="34"/>
      <c r="K338" s="3"/>
      <c r="L338" s="36"/>
      <c r="M338" s="33"/>
      <c r="N338" s="33"/>
      <c r="O338" s="33"/>
      <c r="P338" s="33"/>
      <c r="Q338" s="33"/>
      <c r="R338" s="33"/>
      <c r="S338" s="33"/>
      <c r="T338" s="3"/>
      <c r="U338" s="3"/>
      <c r="V338" s="61"/>
    </row>
    <row r="339" spans="1:22" ht="12.75" hidden="1">
      <c r="A339" s="57"/>
      <c r="B339" s="3"/>
      <c r="C339" s="35"/>
      <c r="D339" s="3"/>
      <c r="E339" s="33"/>
      <c r="F339" s="33"/>
      <c r="G339" s="33"/>
      <c r="H339" s="33"/>
      <c r="I339" s="34"/>
      <c r="J339" s="34"/>
      <c r="K339" s="3"/>
      <c r="L339" s="53"/>
      <c r="M339" s="33"/>
      <c r="N339" s="33"/>
      <c r="O339" s="33"/>
      <c r="P339" s="33"/>
      <c r="Q339" s="33"/>
      <c r="R339" s="33"/>
      <c r="S339" s="33"/>
      <c r="T339" s="3"/>
      <c r="U339" s="3"/>
      <c r="V339" s="61"/>
    </row>
    <row r="340" spans="1:22" ht="12.75" hidden="1">
      <c r="A340" s="58"/>
      <c r="B340" s="3"/>
      <c r="C340" s="35"/>
      <c r="D340" s="3"/>
      <c r="E340" s="33"/>
      <c r="F340" s="33"/>
      <c r="G340" s="33"/>
      <c r="H340" s="33"/>
      <c r="I340" s="34"/>
      <c r="J340" s="34"/>
      <c r="K340" s="3"/>
      <c r="L340" s="53"/>
      <c r="M340" s="33"/>
      <c r="N340" s="33"/>
      <c r="O340" s="33"/>
      <c r="P340" s="33"/>
      <c r="Q340" s="33"/>
      <c r="R340" s="33"/>
      <c r="S340" s="33"/>
      <c r="T340" s="3"/>
      <c r="U340" s="3"/>
      <c r="V340" s="61"/>
    </row>
    <row r="341" spans="1:22" ht="12.75" hidden="1">
      <c r="A341" s="57"/>
      <c r="B341" s="3"/>
      <c r="C341" s="35"/>
      <c r="D341" s="3"/>
      <c r="E341" s="33"/>
      <c r="F341" s="33"/>
      <c r="G341" s="33"/>
      <c r="H341" s="33"/>
      <c r="I341" s="34"/>
      <c r="J341" s="34"/>
      <c r="K341" s="3"/>
      <c r="L341" s="53"/>
      <c r="M341" s="33"/>
      <c r="N341" s="33"/>
      <c r="O341" s="33"/>
      <c r="P341" s="33"/>
      <c r="Q341" s="33"/>
      <c r="R341" s="33"/>
      <c r="S341" s="33"/>
      <c r="T341" s="3"/>
      <c r="U341" s="3"/>
      <c r="V341" s="61"/>
    </row>
    <row r="342" spans="1:22" ht="12.75" hidden="1">
      <c r="A342" s="58"/>
      <c r="B342" s="3"/>
      <c r="C342" s="35"/>
      <c r="D342" s="3"/>
      <c r="E342" s="33"/>
      <c r="F342" s="33"/>
      <c r="G342" s="33"/>
      <c r="H342" s="33"/>
      <c r="I342" s="34"/>
      <c r="J342" s="34"/>
      <c r="K342" s="3"/>
      <c r="L342" s="53"/>
      <c r="M342" s="33"/>
      <c r="N342" s="33"/>
      <c r="O342" s="33"/>
      <c r="P342" s="33"/>
      <c r="Q342" s="33"/>
      <c r="R342" s="33"/>
      <c r="S342" s="33"/>
      <c r="T342" s="3"/>
      <c r="U342" s="3"/>
      <c r="V342" s="61"/>
    </row>
  </sheetData>
  <sheetProtection/>
  <printOptions gridLines="1" horizontalCentered="1" verticalCentered="1"/>
  <pageMargins left="0.7" right="0.75" top="1.01" bottom="1" header="0.8" footer="0"/>
  <pageSetup horizontalDpi="300" verticalDpi="300" orientation="portrait" pageOrder="overThenDown" r:id="rId3"/>
  <headerFooter alignWithMargins="0">
    <oddHeader>&amp;LMasonry fences that were completely toppled during the Northridge earthquake.</oddHeader>
  </headerFooter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42"/>
  <sheetViews>
    <sheetView zoomScalePageLayoutView="0" workbookViewId="0" topLeftCell="A1">
      <selection activeCell="A1" sqref="A1"/>
      <selection activeCell="A1" sqref="A1"/>
    </sheetView>
  </sheetViews>
  <sheetFormatPr defaultColWidth="9.140625" defaultRowHeight="12.75"/>
  <cols>
    <col min="1" max="1" width="9.140625" style="104" customWidth="1"/>
    <col min="2" max="2" width="21.28125" style="10" customWidth="1"/>
    <col min="3" max="3" width="21.28125" style="42" customWidth="1"/>
    <col min="4" max="4" width="5.28125" style="97" hidden="1" customWidth="1"/>
    <col min="5" max="5" width="4.57421875" style="42" hidden="1" customWidth="1"/>
    <col min="6" max="6" width="5.421875" style="42" hidden="1" customWidth="1"/>
    <col min="7" max="7" width="5.8515625" style="95" hidden="1" customWidth="1"/>
    <col min="8" max="8" width="7.57421875" style="95" hidden="1" customWidth="1"/>
    <col min="9" max="9" width="5.8515625" style="95" hidden="1" customWidth="1"/>
    <col min="10" max="10" width="5.8515625" style="95" customWidth="1"/>
    <col min="11" max="11" width="6.28125" style="43" hidden="1" customWidth="1"/>
    <col min="12" max="12" width="6.7109375" style="43" hidden="1" customWidth="1"/>
    <col min="13" max="13" width="6.7109375" style="100" customWidth="1"/>
    <col min="14" max="14" width="6.421875" style="43" customWidth="1"/>
    <col min="15" max="15" width="7.8515625" style="43" hidden="1" customWidth="1"/>
    <col min="16" max="16" width="6.421875" style="42" hidden="1" customWidth="1"/>
    <col min="17" max="17" width="4.57421875" style="40" hidden="1" customWidth="1"/>
    <col min="18" max="19" width="4.57421875" style="42" hidden="1" customWidth="1"/>
    <col min="20" max="24" width="0" style="42" hidden="1" customWidth="1"/>
    <col min="25" max="26" width="0" style="97" hidden="1" customWidth="1"/>
    <col min="27" max="54" width="0" style="10" hidden="1" customWidth="1"/>
    <col min="55" max="16384" width="9.140625" style="10" customWidth="1"/>
  </cols>
  <sheetData>
    <row r="1" spans="3:14" ht="12.75">
      <c r="C1" s="42" t="s">
        <v>372</v>
      </c>
      <c r="D1" s="97" t="s">
        <v>145</v>
      </c>
      <c r="E1" s="42" t="s">
        <v>36</v>
      </c>
      <c r="F1" s="42" t="s">
        <v>355</v>
      </c>
      <c r="G1" s="95" t="s">
        <v>375</v>
      </c>
      <c r="H1" s="95" t="s">
        <v>388</v>
      </c>
      <c r="I1" s="95" t="s">
        <v>376</v>
      </c>
      <c r="J1" s="95" t="s">
        <v>377</v>
      </c>
      <c r="K1" s="43" t="s">
        <v>438</v>
      </c>
      <c r="L1" s="43" t="s">
        <v>379</v>
      </c>
      <c r="M1" s="100" t="s">
        <v>439</v>
      </c>
      <c r="N1" s="43" t="s">
        <v>440</v>
      </c>
    </row>
    <row r="2" spans="1:14" ht="12.75">
      <c r="A2" s="104">
        <v>1</v>
      </c>
      <c r="B2" s="96" t="s">
        <v>385</v>
      </c>
      <c r="C2" s="42" t="s">
        <v>262</v>
      </c>
      <c r="D2" s="97">
        <v>42</v>
      </c>
      <c r="E2" s="42">
        <v>27</v>
      </c>
      <c r="F2" s="42">
        <v>69</v>
      </c>
      <c r="G2" s="95">
        <v>0.6428571428571429</v>
      </c>
      <c r="H2" s="95">
        <v>1.5555555555555556</v>
      </c>
      <c r="I2" s="95">
        <v>1</v>
      </c>
      <c r="J2" s="95">
        <v>0</v>
      </c>
      <c r="K2" s="98">
        <v>42</v>
      </c>
      <c r="L2" s="98">
        <v>84</v>
      </c>
      <c r="M2" s="100">
        <f aca="true" t="shared" si="0" ref="M2:M36">ABS(N2-0.5)</f>
        <v>0</v>
      </c>
      <c r="N2" s="78">
        <v>0.5</v>
      </c>
    </row>
    <row r="3" spans="1:14" ht="12.75">
      <c r="A3" s="104">
        <v>2</v>
      </c>
      <c r="B3" s="96" t="s">
        <v>385</v>
      </c>
      <c r="C3" s="42" t="s">
        <v>296</v>
      </c>
      <c r="D3" s="97">
        <v>24</v>
      </c>
      <c r="E3" s="42">
        <v>15</v>
      </c>
      <c r="F3" s="42">
        <v>39</v>
      </c>
      <c r="G3" s="95">
        <v>0.625</v>
      </c>
      <c r="H3" s="95">
        <v>1.6</v>
      </c>
      <c r="I3" s="95">
        <v>1</v>
      </c>
      <c r="J3" s="95">
        <v>0</v>
      </c>
      <c r="K3" s="98">
        <v>24</v>
      </c>
      <c r="L3" s="98">
        <v>48</v>
      </c>
      <c r="M3" s="100">
        <f t="shared" si="0"/>
        <v>0</v>
      </c>
      <c r="N3" s="78">
        <v>0.5</v>
      </c>
    </row>
    <row r="4" spans="1:14" ht="12.75">
      <c r="A4" s="104">
        <v>3</v>
      </c>
      <c r="B4" s="96" t="s">
        <v>385</v>
      </c>
      <c r="C4" s="42" t="s">
        <v>344</v>
      </c>
      <c r="D4" s="97">
        <v>21</v>
      </c>
      <c r="E4" s="42">
        <v>27</v>
      </c>
      <c r="F4" s="42">
        <v>48</v>
      </c>
      <c r="G4" s="95">
        <v>0.7777777777777778</v>
      </c>
      <c r="H4" s="95">
        <v>0.7777777777777778</v>
      </c>
      <c r="I4" s="95">
        <v>1</v>
      </c>
      <c r="J4" s="95">
        <v>0</v>
      </c>
      <c r="K4" s="98">
        <v>21</v>
      </c>
      <c r="L4" s="98">
        <v>42</v>
      </c>
      <c r="M4" s="100">
        <f t="shared" si="0"/>
        <v>0</v>
      </c>
      <c r="N4" s="78">
        <v>0.5</v>
      </c>
    </row>
    <row r="5" spans="1:14" ht="12.75">
      <c r="A5" s="104">
        <v>4</v>
      </c>
      <c r="B5" s="96" t="s">
        <v>385</v>
      </c>
      <c r="C5" s="42" t="s">
        <v>345</v>
      </c>
      <c r="D5" s="97">
        <v>28</v>
      </c>
      <c r="E5" s="42">
        <v>35</v>
      </c>
      <c r="F5" s="42">
        <v>63</v>
      </c>
      <c r="G5" s="95">
        <v>0.8</v>
      </c>
      <c r="H5" s="95">
        <v>0.8</v>
      </c>
      <c r="I5" s="95">
        <v>1</v>
      </c>
      <c r="J5" s="95">
        <v>0</v>
      </c>
      <c r="K5" s="98">
        <v>28</v>
      </c>
      <c r="L5" s="98">
        <v>56</v>
      </c>
      <c r="M5" s="100">
        <f t="shared" si="0"/>
        <v>0</v>
      </c>
      <c r="N5" s="78">
        <v>0.5</v>
      </c>
    </row>
    <row r="6" spans="1:14" ht="12.75">
      <c r="A6" s="104">
        <v>5</v>
      </c>
      <c r="B6" s="96" t="s">
        <v>385</v>
      </c>
      <c r="C6" s="42" t="s">
        <v>351</v>
      </c>
      <c r="D6" s="97">
        <v>115</v>
      </c>
      <c r="E6" s="42">
        <v>104</v>
      </c>
      <c r="F6" s="42">
        <v>219</v>
      </c>
      <c r="G6" s="95">
        <v>0.9043478260869565</v>
      </c>
      <c r="H6" s="95">
        <v>1.1057692307692308</v>
      </c>
      <c r="I6" s="95">
        <v>1</v>
      </c>
      <c r="J6" s="95">
        <v>0</v>
      </c>
      <c r="K6" s="98">
        <v>115</v>
      </c>
      <c r="L6" s="98">
        <v>230</v>
      </c>
      <c r="M6" s="100">
        <f t="shared" si="0"/>
        <v>0</v>
      </c>
      <c r="N6" s="78">
        <v>0.5</v>
      </c>
    </row>
    <row r="7" spans="1:14" ht="12.75">
      <c r="A7" s="104">
        <v>6</v>
      </c>
      <c r="B7" s="96" t="s">
        <v>13</v>
      </c>
      <c r="C7" s="42" t="s">
        <v>262</v>
      </c>
      <c r="D7" s="97">
        <v>4</v>
      </c>
      <c r="E7" s="42">
        <v>5</v>
      </c>
      <c r="F7" s="42">
        <v>9</v>
      </c>
      <c r="G7" s="95">
        <v>0.8</v>
      </c>
      <c r="H7" s="95">
        <v>1.5555555555555556</v>
      </c>
      <c r="I7" s="95">
        <v>0.5142857142857143</v>
      </c>
      <c r="J7" s="95">
        <v>0.48571428571428565</v>
      </c>
      <c r="K7" s="98">
        <v>7.777777777777778</v>
      </c>
      <c r="L7" s="98">
        <v>11.777777777777779</v>
      </c>
      <c r="M7" s="100">
        <f t="shared" si="0"/>
        <v>0.160377358490566</v>
      </c>
      <c r="N7" s="78">
        <v>0.660377358490566</v>
      </c>
    </row>
    <row r="8" spans="1:14" ht="12.75">
      <c r="A8" s="104">
        <v>7</v>
      </c>
      <c r="B8" s="96" t="s">
        <v>13</v>
      </c>
      <c r="C8" s="42" t="s">
        <v>296</v>
      </c>
      <c r="D8" s="97">
        <v>7</v>
      </c>
      <c r="E8" s="42">
        <v>5</v>
      </c>
      <c r="F8" s="42">
        <v>12</v>
      </c>
      <c r="G8" s="95">
        <v>0.7142857142857143</v>
      </c>
      <c r="H8" s="95">
        <v>1.6</v>
      </c>
      <c r="I8" s="95">
        <v>0.875</v>
      </c>
      <c r="J8" s="95">
        <v>0.125</v>
      </c>
      <c r="K8" s="98">
        <v>8</v>
      </c>
      <c r="L8" s="98">
        <v>15</v>
      </c>
      <c r="M8" s="100">
        <f t="shared" si="0"/>
        <v>0.033333333333333326</v>
      </c>
      <c r="N8" s="78">
        <v>0.5333333333333333</v>
      </c>
    </row>
    <row r="9" spans="1:14" ht="12.75">
      <c r="A9" s="104">
        <v>8</v>
      </c>
      <c r="B9" s="96" t="s">
        <v>13</v>
      </c>
      <c r="C9" s="42" t="s">
        <v>344</v>
      </c>
      <c r="D9" s="97">
        <v>2</v>
      </c>
      <c r="E9" s="42">
        <v>3</v>
      </c>
      <c r="F9" s="42">
        <v>5</v>
      </c>
      <c r="G9" s="95">
        <v>0.6666666666666666</v>
      </c>
      <c r="H9" s="95">
        <v>0.7777777777777778</v>
      </c>
      <c r="I9" s="95">
        <v>0.8571428571428571</v>
      </c>
      <c r="J9" s="95">
        <v>0.1428571428571429</v>
      </c>
      <c r="K9" s="98">
        <v>2.3333333333333335</v>
      </c>
      <c r="L9" s="98">
        <v>4.333333333333334</v>
      </c>
      <c r="M9" s="100">
        <f t="shared" si="0"/>
        <v>0.038461538461538436</v>
      </c>
      <c r="N9" s="78">
        <v>0.5384615384615384</v>
      </c>
    </row>
    <row r="10" spans="1:14" ht="12.75">
      <c r="A10" s="104">
        <v>9</v>
      </c>
      <c r="B10" s="96" t="s">
        <v>13</v>
      </c>
      <c r="C10" s="42" t="s">
        <v>345</v>
      </c>
      <c r="D10" s="97">
        <v>4</v>
      </c>
      <c r="E10" s="42">
        <v>3</v>
      </c>
      <c r="F10" s="42">
        <v>7</v>
      </c>
      <c r="G10" s="95">
        <v>0.75</v>
      </c>
      <c r="H10" s="95">
        <v>0.8</v>
      </c>
      <c r="I10" s="95">
        <v>0.6</v>
      </c>
      <c r="J10" s="95">
        <v>0.4</v>
      </c>
      <c r="K10" s="98">
        <v>2.4</v>
      </c>
      <c r="L10" s="98">
        <v>6.4</v>
      </c>
      <c r="M10" s="100">
        <f t="shared" si="0"/>
        <v>0.125</v>
      </c>
      <c r="N10" s="78">
        <v>0.375</v>
      </c>
    </row>
    <row r="11" spans="1:14" ht="12.75">
      <c r="A11" s="104">
        <v>10</v>
      </c>
      <c r="B11" s="96" t="s">
        <v>13</v>
      </c>
      <c r="C11" s="42" t="s">
        <v>351</v>
      </c>
      <c r="D11" s="97">
        <v>17</v>
      </c>
      <c r="E11" s="42">
        <v>16</v>
      </c>
      <c r="F11" s="42">
        <v>33</v>
      </c>
      <c r="G11" s="95">
        <v>0.9411764705882353</v>
      </c>
      <c r="H11" s="95">
        <v>1.1057692307692308</v>
      </c>
      <c r="I11" s="95">
        <v>0.9608695652173913</v>
      </c>
      <c r="J11" s="95">
        <v>0.03913043478260869</v>
      </c>
      <c r="K11" s="98">
        <v>17.692307692307693</v>
      </c>
      <c r="L11" s="98">
        <v>34.69230769230769</v>
      </c>
      <c r="M11" s="100">
        <f t="shared" si="0"/>
        <v>0.009977827050997812</v>
      </c>
      <c r="N11" s="78">
        <v>0.5099778270509978</v>
      </c>
    </row>
    <row r="12" spans="1:14" ht="12.75">
      <c r="A12" s="105">
        <v>11</v>
      </c>
      <c r="B12" s="106" t="s">
        <v>14</v>
      </c>
      <c r="C12" s="107" t="s">
        <v>262</v>
      </c>
      <c r="D12" s="108">
        <v>10</v>
      </c>
      <c r="E12" s="107">
        <v>2</v>
      </c>
      <c r="F12" s="107">
        <v>12</v>
      </c>
      <c r="G12" s="109">
        <v>0.2</v>
      </c>
      <c r="H12" s="109">
        <v>1.5555555555555556</v>
      </c>
      <c r="I12" s="109">
        <v>0.31111111111111117</v>
      </c>
      <c r="J12" s="109">
        <v>0.6888888888888889</v>
      </c>
      <c r="K12" s="110">
        <v>3.111111111111111</v>
      </c>
      <c r="L12" s="110">
        <v>13.11111111111111</v>
      </c>
      <c r="M12" s="111">
        <f t="shared" si="0"/>
        <v>0.2627118644067796</v>
      </c>
      <c r="N12" s="112">
        <v>0.23728813559322035</v>
      </c>
    </row>
    <row r="13" spans="1:14" ht="12.75">
      <c r="A13" s="104">
        <v>12</v>
      </c>
      <c r="B13" s="96" t="s">
        <v>14</v>
      </c>
      <c r="C13" s="42" t="s">
        <v>296</v>
      </c>
      <c r="D13" s="97">
        <v>5</v>
      </c>
      <c r="E13" s="42">
        <v>2</v>
      </c>
      <c r="F13" s="42">
        <v>7</v>
      </c>
      <c r="G13" s="95">
        <v>0.4</v>
      </c>
      <c r="H13" s="95">
        <v>1.6</v>
      </c>
      <c r="I13" s="95">
        <v>0.64</v>
      </c>
      <c r="J13" s="95">
        <v>0.36</v>
      </c>
      <c r="K13" s="98">
        <v>3.2</v>
      </c>
      <c r="L13" s="98">
        <v>8.2</v>
      </c>
      <c r="M13" s="100">
        <f t="shared" si="0"/>
        <v>0.10975609756097554</v>
      </c>
      <c r="N13" s="78">
        <v>0.39024390243902446</v>
      </c>
    </row>
    <row r="14" spans="1:14" ht="12.75">
      <c r="A14" s="104">
        <v>13</v>
      </c>
      <c r="B14" s="96" t="s">
        <v>14</v>
      </c>
      <c r="C14" s="42" t="s">
        <v>344</v>
      </c>
      <c r="D14" s="97">
        <v>5</v>
      </c>
      <c r="E14" s="42">
        <v>5</v>
      </c>
      <c r="F14" s="42">
        <v>10</v>
      </c>
      <c r="G14" s="95">
        <v>1</v>
      </c>
      <c r="H14" s="95">
        <v>0.7777777777777778</v>
      </c>
      <c r="I14" s="95">
        <v>0.7777777777777778</v>
      </c>
      <c r="J14" s="95">
        <v>0.2222222222222222</v>
      </c>
      <c r="K14" s="98">
        <v>3.888888888888889</v>
      </c>
      <c r="L14" s="98">
        <v>8.88888888888889</v>
      </c>
      <c r="M14" s="100">
        <f t="shared" si="0"/>
        <v>0.0625</v>
      </c>
      <c r="N14" s="78">
        <v>0.4375</v>
      </c>
    </row>
    <row r="15" spans="1:14" ht="12.75">
      <c r="A15" s="105">
        <v>14</v>
      </c>
      <c r="B15" s="106" t="s">
        <v>14</v>
      </c>
      <c r="C15" s="107" t="s">
        <v>345</v>
      </c>
      <c r="D15" s="108">
        <v>1</v>
      </c>
      <c r="E15" s="107">
        <v>3</v>
      </c>
      <c r="F15" s="107">
        <v>4</v>
      </c>
      <c r="G15" s="109">
        <v>0.3333333333333333</v>
      </c>
      <c r="H15" s="109">
        <v>0.8</v>
      </c>
      <c r="I15" s="109">
        <v>0.41666666666666663</v>
      </c>
      <c r="J15" s="109">
        <v>0.5833333333333334</v>
      </c>
      <c r="K15" s="110">
        <v>2.4</v>
      </c>
      <c r="L15" s="110">
        <v>3.4</v>
      </c>
      <c r="M15" s="111">
        <f t="shared" si="0"/>
        <v>0.20588235294117652</v>
      </c>
      <c r="N15" s="112">
        <v>0.7058823529411765</v>
      </c>
    </row>
    <row r="16" spans="1:14" ht="12.75">
      <c r="A16" s="104">
        <v>15</v>
      </c>
      <c r="B16" s="96" t="s">
        <v>14</v>
      </c>
      <c r="C16" s="42" t="s">
        <v>351</v>
      </c>
      <c r="D16" s="97">
        <v>21</v>
      </c>
      <c r="E16" s="42">
        <v>12</v>
      </c>
      <c r="F16" s="42">
        <v>33</v>
      </c>
      <c r="G16" s="95">
        <v>0.5714285714285714</v>
      </c>
      <c r="H16" s="95">
        <v>1.1057692307692308</v>
      </c>
      <c r="I16" s="95">
        <v>0.6318681318681318</v>
      </c>
      <c r="J16" s="95">
        <v>0.36813186813186816</v>
      </c>
      <c r="K16" s="98">
        <v>13.26923076923077</v>
      </c>
      <c r="L16" s="98">
        <v>34.269230769230774</v>
      </c>
      <c r="M16" s="100">
        <f t="shared" si="0"/>
        <v>0.11279461279461284</v>
      </c>
      <c r="N16" s="78">
        <v>0.38720538720538716</v>
      </c>
    </row>
    <row r="17" spans="1:14" ht="12.75">
      <c r="A17" s="104">
        <v>16</v>
      </c>
      <c r="B17" s="96" t="s">
        <v>15</v>
      </c>
      <c r="C17" s="42" t="s">
        <v>262</v>
      </c>
      <c r="D17" s="97">
        <v>10</v>
      </c>
      <c r="E17" s="42">
        <v>8</v>
      </c>
      <c r="F17" s="42">
        <v>18</v>
      </c>
      <c r="G17" s="95">
        <v>0.8</v>
      </c>
      <c r="H17" s="95">
        <v>1.5555555555555556</v>
      </c>
      <c r="I17" s="95">
        <v>0.8035714285714285</v>
      </c>
      <c r="J17" s="95">
        <v>0.1964285714285715</v>
      </c>
      <c r="K17" s="98">
        <v>12.444444444444445</v>
      </c>
      <c r="L17" s="98">
        <v>22.444444444444443</v>
      </c>
      <c r="M17" s="100">
        <f t="shared" si="0"/>
        <v>0.054455445544554504</v>
      </c>
      <c r="N17" s="78">
        <v>0.5544554455445545</v>
      </c>
    </row>
    <row r="18" spans="1:14" ht="12.75">
      <c r="A18" s="104">
        <v>17</v>
      </c>
      <c r="B18" s="96" t="s">
        <v>15</v>
      </c>
      <c r="C18" s="42" t="s">
        <v>296</v>
      </c>
      <c r="D18" s="97">
        <v>5</v>
      </c>
      <c r="E18" s="42">
        <v>2</v>
      </c>
      <c r="F18" s="42">
        <v>7</v>
      </c>
      <c r="G18" s="95">
        <v>0.4</v>
      </c>
      <c r="H18" s="95">
        <v>1.6</v>
      </c>
      <c r="I18" s="95">
        <v>0.64</v>
      </c>
      <c r="J18" s="95">
        <v>0.36</v>
      </c>
      <c r="K18" s="98">
        <v>3.2</v>
      </c>
      <c r="L18" s="98">
        <v>8.2</v>
      </c>
      <c r="M18" s="100">
        <f t="shared" si="0"/>
        <v>0.10975609756097554</v>
      </c>
      <c r="N18" s="78">
        <v>0.39024390243902446</v>
      </c>
    </row>
    <row r="19" spans="1:14" ht="12.75">
      <c r="A19" s="104">
        <v>18</v>
      </c>
      <c r="B19" s="96" t="s">
        <v>15</v>
      </c>
      <c r="C19" s="42" t="s">
        <v>344</v>
      </c>
      <c r="D19" s="97">
        <v>5</v>
      </c>
      <c r="E19" s="42">
        <v>9</v>
      </c>
      <c r="F19" s="42">
        <v>14</v>
      </c>
      <c r="G19" s="95">
        <v>0.5555555555555556</v>
      </c>
      <c r="H19" s="95">
        <v>0.7777777777777778</v>
      </c>
      <c r="I19" s="95">
        <v>0.7142857142857143</v>
      </c>
      <c r="J19" s="95">
        <v>0.2857142857142857</v>
      </c>
      <c r="K19" s="98">
        <v>7</v>
      </c>
      <c r="L19" s="98">
        <v>12</v>
      </c>
      <c r="M19" s="100">
        <f t="shared" si="0"/>
        <v>0.08333333333333337</v>
      </c>
      <c r="N19" s="78">
        <v>0.5833333333333334</v>
      </c>
    </row>
    <row r="20" spans="1:14" ht="12.75">
      <c r="A20" s="105">
        <v>19</v>
      </c>
      <c r="B20" s="106" t="s">
        <v>15</v>
      </c>
      <c r="C20" s="107" t="s">
        <v>345</v>
      </c>
      <c r="D20" s="108">
        <v>9</v>
      </c>
      <c r="E20" s="107">
        <v>3</v>
      </c>
      <c r="F20" s="107">
        <v>12</v>
      </c>
      <c r="G20" s="109">
        <v>0.3333333333333333</v>
      </c>
      <c r="H20" s="109">
        <v>0.8</v>
      </c>
      <c r="I20" s="109">
        <v>0.26666666666666666</v>
      </c>
      <c r="J20" s="109">
        <v>0.7333333333333334</v>
      </c>
      <c r="K20" s="110">
        <v>2.4</v>
      </c>
      <c r="L20" s="110">
        <v>11.4</v>
      </c>
      <c r="M20" s="111">
        <f t="shared" si="0"/>
        <v>0.2894736842105263</v>
      </c>
      <c r="N20" s="112">
        <v>0.2105263157894737</v>
      </c>
    </row>
    <row r="21" spans="1:14" ht="12.75">
      <c r="A21" s="104">
        <v>20</v>
      </c>
      <c r="B21" s="96" t="s">
        <v>15</v>
      </c>
      <c r="C21" s="42" t="s">
        <v>351</v>
      </c>
      <c r="D21" s="97">
        <v>29</v>
      </c>
      <c r="E21" s="42">
        <v>22</v>
      </c>
      <c r="F21" s="42">
        <v>51</v>
      </c>
      <c r="G21" s="95">
        <v>0.7586206896551724</v>
      </c>
      <c r="H21" s="95">
        <v>1.1057692307692308</v>
      </c>
      <c r="I21" s="95">
        <v>0.8388594164456233</v>
      </c>
      <c r="J21" s="95">
        <v>0.16114058355437666</v>
      </c>
      <c r="K21" s="98">
        <v>24.32692307692308</v>
      </c>
      <c r="L21" s="98">
        <v>53.32692307692308</v>
      </c>
      <c r="M21" s="100">
        <f t="shared" si="0"/>
        <v>0.04381536242336814</v>
      </c>
      <c r="N21" s="78">
        <v>0.45618463757663186</v>
      </c>
    </row>
    <row r="22" spans="1:14" ht="12.75">
      <c r="A22" s="105">
        <v>21</v>
      </c>
      <c r="B22" s="106" t="s">
        <v>16</v>
      </c>
      <c r="C22" s="107" t="s">
        <v>262</v>
      </c>
      <c r="D22" s="108">
        <v>2</v>
      </c>
      <c r="E22" s="107">
        <v>3</v>
      </c>
      <c r="F22" s="107">
        <v>5</v>
      </c>
      <c r="G22" s="109">
        <v>0.6666666666666666</v>
      </c>
      <c r="H22" s="109">
        <v>1.5555555555555556</v>
      </c>
      <c r="I22" s="109">
        <v>0.42857142857142855</v>
      </c>
      <c r="J22" s="109">
        <v>0.5714285714285714</v>
      </c>
      <c r="K22" s="110">
        <v>4.666666666666667</v>
      </c>
      <c r="L22" s="110">
        <v>6.666666666666667</v>
      </c>
      <c r="M22" s="111">
        <f t="shared" si="0"/>
        <v>0.19999999999999996</v>
      </c>
      <c r="N22" s="112">
        <v>0.7</v>
      </c>
    </row>
    <row r="23" spans="1:14" ht="12.75">
      <c r="A23" s="104">
        <v>22</v>
      </c>
      <c r="B23" s="96" t="s">
        <v>16</v>
      </c>
      <c r="C23" s="42" t="s">
        <v>296</v>
      </c>
      <c r="D23" s="97">
        <v>2</v>
      </c>
      <c r="E23" s="42">
        <v>1</v>
      </c>
      <c r="F23" s="42">
        <v>3</v>
      </c>
      <c r="G23" s="95">
        <v>0.5</v>
      </c>
      <c r="H23" s="95">
        <v>1.6</v>
      </c>
      <c r="I23" s="95">
        <v>0.8</v>
      </c>
      <c r="J23" s="95">
        <v>0.2</v>
      </c>
      <c r="K23" s="98">
        <v>1.6</v>
      </c>
      <c r="L23" s="98">
        <v>3.6</v>
      </c>
      <c r="M23" s="100">
        <f t="shared" si="0"/>
        <v>0.055555555555555525</v>
      </c>
      <c r="N23" s="78">
        <v>0.4444444444444445</v>
      </c>
    </row>
    <row r="24" spans="1:14" ht="12.75">
      <c r="A24" s="105">
        <v>23</v>
      </c>
      <c r="B24" s="106" t="s">
        <v>16</v>
      </c>
      <c r="C24" s="107" t="s">
        <v>344</v>
      </c>
      <c r="D24" s="108">
        <v>2</v>
      </c>
      <c r="E24" s="107">
        <v>1</v>
      </c>
      <c r="F24" s="107">
        <v>3</v>
      </c>
      <c r="G24" s="109">
        <v>0.5</v>
      </c>
      <c r="H24" s="109">
        <v>0.7777777777777778</v>
      </c>
      <c r="I24" s="109">
        <v>0.38888888888888895</v>
      </c>
      <c r="J24" s="109">
        <v>0.611111111111111</v>
      </c>
      <c r="K24" s="110">
        <v>0.7777777777777778</v>
      </c>
      <c r="L24" s="110">
        <v>2.7777777777777777</v>
      </c>
      <c r="M24" s="111">
        <f t="shared" si="0"/>
        <v>0.21999999999999997</v>
      </c>
      <c r="N24" s="112">
        <v>0.28</v>
      </c>
    </row>
    <row r="25" spans="1:14" ht="12.75">
      <c r="A25" s="104">
        <v>24</v>
      </c>
      <c r="B25" s="96" t="s">
        <v>16</v>
      </c>
      <c r="C25" s="42" t="s">
        <v>345</v>
      </c>
      <c r="D25" s="97">
        <v>1</v>
      </c>
      <c r="E25" s="42">
        <v>1</v>
      </c>
      <c r="F25" s="42">
        <v>2</v>
      </c>
      <c r="G25" s="95">
        <v>1</v>
      </c>
      <c r="H25" s="95">
        <v>0.8</v>
      </c>
      <c r="I25" s="95">
        <v>0.8</v>
      </c>
      <c r="J25" s="95">
        <v>0.2</v>
      </c>
      <c r="K25" s="98">
        <v>0.8</v>
      </c>
      <c r="L25" s="98">
        <v>1.8</v>
      </c>
      <c r="M25" s="100">
        <f t="shared" si="0"/>
        <v>0.055555555555555525</v>
      </c>
      <c r="N25" s="78">
        <v>0.4444444444444445</v>
      </c>
    </row>
    <row r="26" spans="1:14" ht="12.75">
      <c r="A26" s="104">
        <v>25</v>
      </c>
      <c r="B26" s="96" t="s">
        <v>16</v>
      </c>
      <c r="C26" s="42" t="s">
        <v>351</v>
      </c>
      <c r="D26" s="97">
        <v>7</v>
      </c>
      <c r="E26" s="42">
        <v>6</v>
      </c>
      <c r="F26" s="42">
        <v>13</v>
      </c>
      <c r="G26" s="95">
        <v>0.8571428571428571</v>
      </c>
      <c r="H26" s="95">
        <v>1.1057692307692308</v>
      </c>
      <c r="I26" s="95">
        <v>0.9478021978021978</v>
      </c>
      <c r="J26" s="95">
        <v>0.052197802197802234</v>
      </c>
      <c r="K26" s="98">
        <v>6.634615384615385</v>
      </c>
      <c r="L26" s="98">
        <v>13.634615384615385</v>
      </c>
      <c r="M26" s="100">
        <f t="shared" si="0"/>
        <v>0.013399153737658653</v>
      </c>
      <c r="N26" s="78">
        <v>0.48660084626234135</v>
      </c>
    </row>
    <row r="27" spans="1:14" ht="12.75">
      <c r="A27" s="105">
        <v>26</v>
      </c>
      <c r="B27" s="106" t="s">
        <v>17</v>
      </c>
      <c r="C27" s="107" t="s">
        <v>262</v>
      </c>
      <c r="D27" s="108">
        <v>12</v>
      </c>
      <c r="E27" s="107">
        <v>4</v>
      </c>
      <c r="F27" s="107">
        <v>16</v>
      </c>
      <c r="G27" s="109">
        <v>0.3333333333333333</v>
      </c>
      <c r="H27" s="109">
        <v>1.5555555555555556</v>
      </c>
      <c r="I27" s="109">
        <v>0.5185185185185185</v>
      </c>
      <c r="J27" s="109">
        <v>0.4814814814814815</v>
      </c>
      <c r="K27" s="110">
        <v>6.222222222222222</v>
      </c>
      <c r="L27" s="110">
        <v>18.22222222222222</v>
      </c>
      <c r="M27" s="111">
        <f t="shared" si="0"/>
        <v>0.15853658536585363</v>
      </c>
      <c r="N27" s="112">
        <v>0.34146341463414637</v>
      </c>
    </row>
    <row r="28" spans="1:14" ht="12.75">
      <c r="A28" s="104">
        <v>27</v>
      </c>
      <c r="B28" s="96" t="s">
        <v>17</v>
      </c>
      <c r="C28" s="42" t="s">
        <v>296</v>
      </c>
      <c r="D28" s="97">
        <v>4</v>
      </c>
      <c r="E28" s="42">
        <v>2</v>
      </c>
      <c r="F28" s="42">
        <v>6</v>
      </c>
      <c r="G28" s="95">
        <v>0.5</v>
      </c>
      <c r="H28" s="95">
        <v>1.6</v>
      </c>
      <c r="I28" s="95">
        <v>0.8</v>
      </c>
      <c r="J28" s="95">
        <v>0.2</v>
      </c>
      <c r="K28" s="98">
        <v>3.2</v>
      </c>
      <c r="L28" s="98">
        <v>7.2</v>
      </c>
      <c r="M28" s="100">
        <f t="shared" si="0"/>
        <v>0.055555555555555525</v>
      </c>
      <c r="N28" s="78">
        <v>0.4444444444444445</v>
      </c>
    </row>
    <row r="29" spans="1:14" ht="12.75">
      <c r="A29" s="104">
        <v>28</v>
      </c>
      <c r="B29" s="96" t="s">
        <v>17</v>
      </c>
      <c r="C29" s="42" t="s">
        <v>344</v>
      </c>
      <c r="D29" s="97">
        <v>5</v>
      </c>
      <c r="E29" s="42">
        <v>5</v>
      </c>
      <c r="F29" s="42">
        <v>10</v>
      </c>
      <c r="G29" s="95">
        <v>1</v>
      </c>
      <c r="H29" s="95">
        <v>0.7777777777777778</v>
      </c>
      <c r="I29" s="95">
        <v>0.7777777777777778</v>
      </c>
      <c r="J29" s="95">
        <v>0.2222222222222222</v>
      </c>
      <c r="K29" s="98">
        <v>3.888888888888889</v>
      </c>
      <c r="L29" s="98">
        <v>8.88888888888889</v>
      </c>
      <c r="M29" s="100">
        <f t="shared" si="0"/>
        <v>0.0625</v>
      </c>
      <c r="N29" s="78">
        <v>0.4375</v>
      </c>
    </row>
    <row r="30" spans="1:14" ht="12.75">
      <c r="A30" s="104">
        <v>29</v>
      </c>
      <c r="B30" s="96" t="s">
        <v>17</v>
      </c>
      <c r="C30" s="42" t="s">
        <v>345</v>
      </c>
      <c r="D30" s="97">
        <v>13</v>
      </c>
      <c r="E30" s="42">
        <v>18</v>
      </c>
      <c r="F30" s="42">
        <v>31</v>
      </c>
      <c r="G30" s="95">
        <v>0.7222222222222222</v>
      </c>
      <c r="H30" s="95">
        <v>0.8</v>
      </c>
      <c r="I30" s="95">
        <v>0.9027777777777777</v>
      </c>
      <c r="J30" s="95">
        <v>0.09722222222222232</v>
      </c>
      <c r="K30" s="98">
        <v>14.4</v>
      </c>
      <c r="L30" s="98">
        <v>27.4</v>
      </c>
      <c r="M30" s="100">
        <f t="shared" si="0"/>
        <v>0.025547445255474477</v>
      </c>
      <c r="N30" s="78">
        <v>0.5255474452554745</v>
      </c>
    </row>
    <row r="31" spans="1:26" s="115" customFormat="1" ht="12.75">
      <c r="A31" s="104">
        <v>30</v>
      </c>
      <c r="B31" s="96" t="s">
        <v>17</v>
      </c>
      <c r="C31" s="42" t="s">
        <v>351</v>
      </c>
      <c r="D31" s="97">
        <v>34</v>
      </c>
      <c r="E31" s="42">
        <v>29</v>
      </c>
      <c r="F31" s="42">
        <v>63</v>
      </c>
      <c r="G31" s="95">
        <v>0.8529411764705882</v>
      </c>
      <c r="H31" s="95">
        <v>1.1057692307692308</v>
      </c>
      <c r="I31" s="95">
        <v>0.943156108597285</v>
      </c>
      <c r="J31" s="95">
        <v>0.05684389140271495</v>
      </c>
      <c r="K31" s="98">
        <v>32.06730769230769</v>
      </c>
      <c r="L31" s="98">
        <v>66.0673076923077</v>
      </c>
      <c r="M31" s="100">
        <f t="shared" si="0"/>
        <v>0.014626691893465271</v>
      </c>
      <c r="N31" s="78">
        <v>0.48537330810653473</v>
      </c>
      <c r="O31" s="113"/>
      <c r="P31" s="107"/>
      <c r="Q31" s="114"/>
      <c r="R31" s="107"/>
      <c r="S31" s="107"/>
      <c r="T31" s="107"/>
      <c r="U31" s="107"/>
      <c r="V31" s="107"/>
      <c r="W31" s="107"/>
      <c r="X31" s="107"/>
      <c r="Y31" s="108"/>
      <c r="Z31" s="108"/>
    </row>
    <row r="32" spans="1:26" s="115" customFormat="1" ht="25.5">
      <c r="A32" s="105">
        <v>31</v>
      </c>
      <c r="B32" s="106" t="s">
        <v>18</v>
      </c>
      <c r="C32" s="107" t="s">
        <v>262</v>
      </c>
      <c r="D32" s="108">
        <v>4</v>
      </c>
      <c r="E32" s="107">
        <v>5</v>
      </c>
      <c r="F32" s="107">
        <v>9</v>
      </c>
      <c r="G32" s="109">
        <v>0.8</v>
      </c>
      <c r="H32" s="109">
        <v>1.5555555555555556</v>
      </c>
      <c r="I32" s="109">
        <v>0.5142857142857143</v>
      </c>
      <c r="J32" s="109">
        <v>0.48571428571428565</v>
      </c>
      <c r="K32" s="110">
        <v>7.777777777777778</v>
      </c>
      <c r="L32" s="110">
        <v>11.777777777777779</v>
      </c>
      <c r="M32" s="111">
        <f t="shared" si="0"/>
        <v>0.160377358490566</v>
      </c>
      <c r="N32" s="112">
        <v>0.660377358490566</v>
      </c>
      <c r="O32" s="113"/>
      <c r="P32" s="107"/>
      <c r="Q32" s="114"/>
      <c r="R32" s="107"/>
      <c r="S32" s="107"/>
      <c r="T32" s="107"/>
      <c r="U32" s="107"/>
      <c r="V32" s="107"/>
      <c r="W32" s="107"/>
      <c r="X32" s="107"/>
      <c r="Y32" s="108"/>
      <c r="Z32" s="108"/>
    </row>
    <row r="33" spans="1:26" s="115" customFormat="1" ht="25.5">
      <c r="A33" s="105">
        <v>32</v>
      </c>
      <c r="B33" s="106" t="s">
        <v>18</v>
      </c>
      <c r="C33" s="107" t="s">
        <v>296</v>
      </c>
      <c r="D33" s="108">
        <v>1</v>
      </c>
      <c r="E33" s="107">
        <v>3</v>
      </c>
      <c r="F33" s="107">
        <v>4</v>
      </c>
      <c r="G33" s="109">
        <v>0.3333333333333333</v>
      </c>
      <c r="H33" s="109">
        <v>1.6</v>
      </c>
      <c r="I33" s="109">
        <v>0.20833333333333331</v>
      </c>
      <c r="J33" s="109">
        <v>0.7916666666666667</v>
      </c>
      <c r="K33" s="110">
        <v>4.8</v>
      </c>
      <c r="L33" s="110">
        <v>5.8</v>
      </c>
      <c r="M33" s="111">
        <f t="shared" si="0"/>
        <v>0.3275862068965517</v>
      </c>
      <c r="N33" s="112">
        <v>0.8275862068965517</v>
      </c>
      <c r="O33" s="113"/>
      <c r="P33" s="107"/>
      <c r="Q33" s="114"/>
      <c r="R33" s="107"/>
      <c r="S33" s="107"/>
      <c r="T33" s="107"/>
      <c r="U33" s="107"/>
      <c r="V33" s="107"/>
      <c r="W33" s="107"/>
      <c r="X33" s="107"/>
      <c r="Y33" s="108"/>
      <c r="Z33" s="108"/>
    </row>
    <row r="34" spans="1:26" s="115" customFormat="1" ht="25.5">
      <c r="A34" s="104">
        <v>33</v>
      </c>
      <c r="B34" s="96" t="s">
        <v>18</v>
      </c>
      <c r="C34" s="42" t="s">
        <v>344</v>
      </c>
      <c r="D34" s="97">
        <v>2</v>
      </c>
      <c r="E34" s="42">
        <v>4</v>
      </c>
      <c r="F34" s="42">
        <v>6</v>
      </c>
      <c r="G34" s="95">
        <v>0.5</v>
      </c>
      <c r="H34" s="95">
        <v>0.7777777777777778</v>
      </c>
      <c r="I34" s="95">
        <v>0.6428571428571428</v>
      </c>
      <c r="J34" s="95">
        <v>0.3571428571428572</v>
      </c>
      <c r="K34" s="98">
        <v>3.111111111111111</v>
      </c>
      <c r="L34" s="98">
        <v>5.111111111111111</v>
      </c>
      <c r="M34" s="100">
        <f t="shared" si="0"/>
        <v>0.10869565217391308</v>
      </c>
      <c r="N34" s="78">
        <v>0.6086956521739131</v>
      </c>
      <c r="O34" s="113"/>
      <c r="P34" s="107"/>
      <c r="Q34" s="114"/>
      <c r="R34" s="107"/>
      <c r="S34" s="107"/>
      <c r="T34" s="107"/>
      <c r="U34" s="107"/>
      <c r="V34" s="107"/>
      <c r="W34" s="107"/>
      <c r="X34" s="107"/>
      <c r="Y34" s="108"/>
      <c r="Z34" s="108"/>
    </row>
    <row r="35" spans="1:26" s="115" customFormat="1" ht="25.5">
      <c r="A35" s="105">
        <v>34</v>
      </c>
      <c r="B35" s="106" t="s">
        <v>18</v>
      </c>
      <c r="C35" s="107" t="s">
        <v>345</v>
      </c>
      <c r="D35" s="108">
        <v>0</v>
      </c>
      <c r="E35" s="107">
        <v>7</v>
      </c>
      <c r="F35" s="107">
        <v>7</v>
      </c>
      <c r="G35" s="109">
        <v>0</v>
      </c>
      <c r="H35" s="109">
        <v>0.8</v>
      </c>
      <c r="I35" s="109">
        <v>0</v>
      </c>
      <c r="J35" s="109">
        <v>1</v>
      </c>
      <c r="K35" s="110">
        <v>5.6</v>
      </c>
      <c r="L35" s="110">
        <v>5.6</v>
      </c>
      <c r="M35" s="111">
        <f t="shared" si="0"/>
        <v>0.5</v>
      </c>
      <c r="N35" s="112">
        <v>1</v>
      </c>
      <c r="O35" s="113"/>
      <c r="P35" s="107"/>
      <c r="Q35" s="114"/>
      <c r="R35" s="107"/>
      <c r="S35" s="107"/>
      <c r="T35" s="107"/>
      <c r="U35" s="107"/>
      <c r="V35" s="107"/>
      <c r="W35" s="107"/>
      <c r="X35" s="107"/>
      <c r="Y35" s="108"/>
      <c r="Z35" s="108"/>
    </row>
    <row r="36" spans="1:26" s="115" customFormat="1" ht="25.5">
      <c r="A36" s="105">
        <v>35</v>
      </c>
      <c r="B36" s="106" t="s">
        <v>18</v>
      </c>
      <c r="C36" s="107" t="s">
        <v>351</v>
      </c>
      <c r="D36" s="108">
        <v>7</v>
      </c>
      <c r="E36" s="107">
        <v>19</v>
      </c>
      <c r="F36" s="107">
        <v>26</v>
      </c>
      <c r="G36" s="109">
        <v>0.3684210526315789</v>
      </c>
      <c r="H36" s="109">
        <v>1.1057692307692308</v>
      </c>
      <c r="I36" s="109">
        <v>0.33318077803203655</v>
      </c>
      <c r="J36" s="109">
        <v>0.6668192219679634</v>
      </c>
      <c r="K36" s="110">
        <v>21.009615384615387</v>
      </c>
      <c r="L36" s="110">
        <v>28.009615384615387</v>
      </c>
      <c r="M36" s="111">
        <f t="shared" si="0"/>
        <v>0.25008582217645037</v>
      </c>
      <c r="N36" s="112">
        <v>0.7500858221764504</v>
      </c>
      <c r="O36" s="113"/>
      <c r="P36" s="107"/>
      <c r="Q36" s="114"/>
      <c r="R36" s="107"/>
      <c r="S36" s="107"/>
      <c r="T36" s="107"/>
      <c r="U36" s="107"/>
      <c r="V36" s="107"/>
      <c r="W36" s="107"/>
      <c r="X36" s="107"/>
      <c r="Y36" s="108"/>
      <c r="Z36" s="108"/>
    </row>
    <row r="37" spans="3:13" ht="12.75" hidden="1">
      <c r="C37" s="10"/>
      <c r="D37" s="10"/>
      <c r="E37" s="10"/>
      <c r="F37" s="10"/>
      <c r="G37" s="10"/>
      <c r="H37" s="10"/>
      <c r="I37" s="10"/>
      <c r="J37" s="10"/>
      <c r="K37" s="103"/>
      <c r="L37" s="103"/>
      <c r="M37" s="99"/>
    </row>
    <row r="38" spans="3:13" ht="12.75" hidden="1">
      <c r="C38" s="10"/>
      <c r="D38" s="10"/>
      <c r="E38" s="10"/>
      <c r="F38" s="10"/>
      <c r="G38" s="10"/>
      <c r="H38" s="10"/>
      <c r="I38" s="10"/>
      <c r="J38" s="10"/>
      <c r="K38" s="103"/>
      <c r="L38" s="103"/>
      <c r="M38" s="99"/>
    </row>
    <row r="39" spans="3:13" ht="12.75" hidden="1">
      <c r="C39" s="10"/>
      <c r="D39" s="10"/>
      <c r="E39" s="10"/>
      <c r="F39" s="10"/>
      <c r="G39" s="10"/>
      <c r="H39" s="10"/>
      <c r="I39" s="10"/>
      <c r="J39" s="10"/>
      <c r="K39" s="103"/>
      <c r="L39" s="103"/>
      <c r="M39" s="99"/>
    </row>
    <row r="40" spans="3:13" ht="12.75" hidden="1">
      <c r="C40" s="10"/>
      <c r="D40" s="10"/>
      <c r="E40" s="10"/>
      <c r="F40" s="10"/>
      <c r="G40" s="10"/>
      <c r="H40" s="10"/>
      <c r="I40" s="10"/>
      <c r="J40" s="10"/>
      <c r="K40" s="103"/>
      <c r="L40" s="103"/>
      <c r="M40" s="99"/>
    </row>
    <row r="41" spans="3:13" ht="12.75" hidden="1">
      <c r="C41" s="10"/>
      <c r="D41" s="10"/>
      <c r="E41" s="10"/>
      <c r="F41" s="10"/>
      <c r="G41" s="10"/>
      <c r="H41" s="10"/>
      <c r="I41" s="10"/>
      <c r="J41" s="10"/>
      <c r="K41" s="103"/>
      <c r="L41" s="103"/>
      <c r="M41" s="99"/>
    </row>
    <row r="42" spans="3:13" ht="12.75" hidden="1">
      <c r="C42" s="10"/>
      <c r="D42" s="10"/>
      <c r="E42" s="10"/>
      <c r="F42" s="10"/>
      <c r="G42" s="10"/>
      <c r="H42" s="10"/>
      <c r="I42" s="10"/>
      <c r="J42" s="10"/>
      <c r="K42" s="103"/>
      <c r="L42" s="103"/>
      <c r="M42" s="99"/>
    </row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</sheetData>
  <sheetProtection/>
  <printOptions gridLines="1" horizontalCentered="1" verticalCentered="1"/>
  <pageMargins left="0.7" right="0.75" top="0.46" bottom="1" header="0.28" footer="0"/>
  <pageSetup cellComments="asDisplayed" horizontalDpi="300" verticalDpi="300" orientation="portrait" pageOrder="overThenDown" r:id="rId3"/>
  <headerFooter alignWithMargins="0">
    <oddHeader>&amp;LDirectivity of  N-S and E-W oriented masonry fences examined after the Northridge earthquake.</oddHeader>
  </headerFooter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42"/>
  <sheetViews>
    <sheetView zoomScalePageLayoutView="0" workbookViewId="0" topLeftCell="B1">
      <selection activeCell="BF10" sqref="BF10"/>
      <selection activeCell="A1" sqref="A1"/>
    </sheetView>
  </sheetViews>
  <sheetFormatPr defaultColWidth="9.140625" defaultRowHeight="12.75"/>
  <cols>
    <col min="1" max="1" width="0" style="104" hidden="1" customWidth="1"/>
    <col min="2" max="2" width="18.57421875" style="10" customWidth="1"/>
    <col min="3" max="3" width="5.421875" style="42" customWidth="1"/>
    <col min="4" max="4" width="4.00390625" style="97" customWidth="1"/>
    <col min="5" max="5" width="4.00390625" style="42" customWidth="1"/>
    <col min="6" max="6" width="5.421875" style="42" hidden="1" customWidth="1"/>
    <col min="7" max="7" width="5.8515625" style="95" hidden="1" customWidth="1"/>
    <col min="8" max="8" width="7.57421875" style="95" hidden="1" customWidth="1"/>
    <col min="9" max="10" width="5.8515625" style="95" hidden="1" customWidth="1"/>
    <col min="11" max="11" width="6.28125" style="43" customWidth="1"/>
    <col min="12" max="12" width="6.7109375" style="43" customWidth="1"/>
    <col min="13" max="13" width="5.7109375" style="43" customWidth="1"/>
    <col min="14" max="14" width="0" style="0" hidden="1" customWidth="1"/>
    <col min="15" max="15" width="6.7109375" style="100" hidden="1" customWidth="1"/>
    <col min="16" max="16" width="0" style="0" hidden="1" customWidth="1"/>
    <col min="17" max="17" width="7.8515625" style="43" hidden="1" customWidth="1"/>
    <col min="18" max="18" width="6.421875" style="42" hidden="1" customWidth="1"/>
    <col min="19" max="19" width="4.57421875" style="40" hidden="1" customWidth="1"/>
    <col min="20" max="21" width="4.57421875" style="42" hidden="1" customWidth="1"/>
    <col min="22" max="26" width="0" style="42" hidden="1" customWidth="1"/>
    <col min="27" max="28" width="0" style="97" hidden="1" customWidth="1"/>
    <col min="29" max="57" width="0" style="10" hidden="1" customWidth="1"/>
    <col min="58" max="16384" width="9.140625" style="10" customWidth="1"/>
  </cols>
  <sheetData>
    <row r="1" spans="1:28" s="122" customFormat="1" ht="13.5" thickBot="1">
      <c r="A1" s="117"/>
      <c r="B1" s="123" t="s">
        <v>441</v>
      </c>
      <c r="C1" s="123" t="s">
        <v>442</v>
      </c>
      <c r="D1" s="123" t="s">
        <v>145</v>
      </c>
      <c r="E1" s="123" t="s">
        <v>36</v>
      </c>
      <c r="F1" s="123" t="s">
        <v>355</v>
      </c>
      <c r="G1" s="124" t="s">
        <v>375</v>
      </c>
      <c r="H1" s="124" t="s">
        <v>388</v>
      </c>
      <c r="I1" s="124" t="s">
        <v>376</v>
      </c>
      <c r="J1" s="124" t="s">
        <v>377</v>
      </c>
      <c r="K1" s="125" t="s">
        <v>438</v>
      </c>
      <c r="L1" s="125" t="s">
        <v>379</v>
      </c>
      <c r="M1" s="125" t="s">
        <v>380</v>
      </c>
      <c r="N1" s="45"/>
      <c r="O1" s="120" t="s">
        <v>439</v>
      </c>
      <c r="P1" s="45"/>
      <c r="Q1" s="119"/>
      <c r="R1" s="118"/>
      <c r="S1" s="19"/>
      <c r="T1" s="118"/>
      <c r="U1" s="118"/>
      <c r="V1" s="118"/>
      <c r="W1" s="118"/>
      <c r="X1" s="118"/>
      <c r="Y1" s="118"/>
      <c r="Z1" s="118"/>
      <c r="AA1" s="121"/>
      <c r="AB1" s="121"/>
    </row>
    <row r="2" spans="1:15" ht="12.75">
      <c r="A2" s="105">
        <v>19</v>
      </c>
      <c r="B2" s="123" t="s">
        <v>15</v>
      </c>
      <c r="C2" s="123" t="s">
        <v>345</v>
      </c>
      <c r="D2" s="123">
        <v>9</v>
      </c>
      <c r="E2" s="123">
        <v>3</v>
      </c>
      <c r="F2" s="123">
        <v>12</v>
      </c>
      <c r="G2" s="124">
        <v>0.3333333333333333</v>
      </c>
      <c r="H2" s="124">
        <v>0.8</v>
      </c>
      <c r="I2" s="124">
        <v>0.26666666666666666</v>
      </c>
      <c r="J2" s="124">
        <v>0.7333333333333334</v>
      </c>
      <c r="K2" s="126">
        <v>2.4</v>
      </c>
      <c r="L2" s="126">
        <v>11.4</v>
      </c>
      <c r="M2" s="116">
        <v>0.2105263157894737</v>
      </c>
      <c r="O2" s="111">
        <f aca="true" t="shared" si="0" ref="O2:O36">ABS(M2-0.5)</f>
        <v>0.2894736842105263</v>
      </c>
    </row>
    <row r="3" spans="1:15" ht="12.75">
      <c r="A3" s="105">
        <v>11</v>
      </c>
      <c r="B3" s="123" t="s">
        <v>14</v>
      </c>
      <c r="C3" s="123" t="s">
        <v>262</v>
      </c>
      <c r="D3" s="123">
        <v>10</v>
      </c>
      <c r="E3" s="123">
        <v>2</v>
      </c>
      <c r="F3" s="123">
        <v>12</v>
      </c>
      <c r="G3" s="124">
        <v>0.2</v>
      </c>
      <c r="H3" s="124">
        <v>1.5555555555555556</v>
      </c>
      <c r="I3" s="124">
        <v>0.31111111111111117</v>
      </c>
      <c r="J3" s="124">
        <v>0.6888888888888889</v>
      </c>
      <c r="K3" s="126">
        <v>3.111111111111111</v>
      </c>
      <c r="L3" s="126">
        <v>13.11111111111111</v>
      </c>
      <c r="M3" s="116">
        <v>0.23728813559322035</v>
      </c>
      <c r="O3" s="111">
        <f t="shared" si="0"/>
        <v>0.2627118644067796</v>
      </c>
    </row>
    <row r="4" spans="1:15" ht="12.75">
      <c r="A4" s="105">
        <v>23</v>
      </c>
      <c r="B4" s="123" t="s">
        <v>16</v>
      </c>
      <c r="C4" s="123" t="s">
        <v>344</v>
      </c>
      <c r="D4" s="123">
        <v>2</v>
      </c>
      <c r="E4" s="123">
        <v>1</v>
      </c>
      <c r="F4" s="123">
        <v>3</v>
      </c>
      <c r="G4" s="124">
        <v>0.5</v>
      </c>
      <c r="H4" s="124">
        <v>0.7777777777777778</v>
      </c>
      <c r="I4" s="124">
        <v>0.38888888888888895</v>
      </c>
      <c r="J4" s="124">
        <v>0.611111111111111</v>
      </c>
      <c r="K4" s="126">
        <v>0.7777777777777778</v>
      </c>
      <c r="L4" s="126">
        <v>2.7777777777777777</v>
      </c>
      <c r="M4" s="116">
        <v>0.28</v>
      </c>
      <c r="O4" s="111">
        <f t="shared" si="0"/>
        <v>0.21999999999999997</v>
      </c>
    </row>
    <row r="5" spans="1:15" ht="12.75">
      <c r="A5" s="105">
        <v>26</v>
      </c>
      <c r="B5" s="123" t="s">
        <v>17</v>
      </c>
      <c r="C5" s="123" t="s">
        <v>262</v>
      </c>
      <c r="D5" s="123">
        <v>12</v>
      </c>
      <c r="E5" s="123">
        <v>4</v>
      </c>
      <c r="F5" s="123">
        <v>16</v>
      </c>
      <c r="G5" s="124">
        <v>0.3333333333333333</v>
      </c>
      <c r="H5" s="124">
        <v>1.5555555555555556</v>
      </c>
      <c r="I5" s="124">
        <v>0.5185185185185185</v>
      </c>
      <c r="J5" s="124">
        <v>0.4814814814814815</v>
      </c>
      <c r="K5" s="126">
        <v>6.222222222222222</v>
      </c>
      <c r="L5" s="126">
        <v>18.22222222222222</v>
      </c>
      <c r="M5" s="116">
        <v>0.34146341463414637</v>
      </c>
      <c r="O5" s="111">
        <f t="shared" si="0"/>
        <v>0.15853658536585363</v>
      </c>
    </row>
    <row r="6" spans="1:15" ht="12.75">
      <c r="A6" s="104">
        <v>9</v>
      </c>
      <c r="B6" s="123" t="s">
        <v>13</v>
      </c>
      <c r="C6" s="123" t="s">
        <v>345</v>
      </c>
      <c r="D6" s="123">
        <v>4</v>
      </c>
      <c r="E6" s="123">
        <v>3</v>
      </c>
      <c r="F6" s="123">
        <v>7</v>
      </c>
      <c r="G6" s="124">
        <v>0.75</v>
      </c>
      <c r="H6" s="124">
        <v>0.8</v>
      </c>
      <c r="I6" s="124">
        <v>0.6</v>
      </c>
      <c r="J6" s="124">
        <v>0.4</v>
      </c>
      <c r="K6" s="126">
        <v>2.4</v>
      </c>
      <c r="L6" s="126">
        <v>6.4</v>
      </c>
      <c r="M6" s="116">
        <v>0.375</v>
      </c>
      <c r="O6" s="100">
        <f t="shared" si="0"/>
        <v>0.125</v>
      </c>
    </row>
    <row r="7" spans="1:15" ht="12.75">
      <c r="A7" s="104">
        <v>15</v>
      </c>
      <c r="B7" s="123" t="s">
        <v>14</v>
      </c>
      <c r="C7" s="123" t="s">
        <v>351</v>
      </c>
      <c r="D7" s="123">
        <v>21</v>
      </c>
      <c r="E7" s="123">
        <v>12</v>
      </c>
      <c r="F7" s="123">
        <v>33</v>
      </c>
      <c r="G7" s="124">
        <v>0.5714285714285714</v>
      </c>
      <c r="H7" s="124">
        <v>1.1057692307692308</v>
      </c>
      <c r="I7" s="124">
        <v>0.6318681318681318</v>
      </c>
      <c r="J7" s="124">
        <v>0.36813186813186816</v>
      </c>
      <c r="K7" s="126">
        <v>13.26923076923077</v>
      </c>
      <c r="L7" s="126">
        <v>34.269230769230774</v>
      </c>
      <c r="M7" s="116">
        <v>0.38720538720538716</v>
      </c>
      <c r="O7" s="100">
        <f t="shared" si="0"/>
        <v>0.11279461279461284</v>
      </c>
    </row>
    <row r="8" spans="1:15" ht="12.75">
      <c r="A8" s="104">
        <v>12</v>
      </c>
      <c r="B8" s="123" t="s">
        <v>14</v>
      </c>
      <c r="C8" s="123" t="s">
        <v>296</v>
      </c>
      <c r="D8" s="123">
        <v>5</v>
      </c>
      <c r="E8" s="123">
        <v>2</v>
      </c>
      <c r="F8" s="123">
        <v>7</v>
      </c>
      <c r="G8" s="124">
        <v>0.4</v>
      </c>
      <c r="H8" s="124">
        <v>1.6</v>
      </c>
      <c r="I8" s="124">
        <v>0.64</v>
      </c>
      <c r="J8" s="124">
        <v>0.36</v>
      </c>
      <c r="K8" s="126">
        <v>3.2</v>
      </c>
      <c r="L8" s="126">
        <v>8.2</v>
      </c>
      <c r="M8" s="116">
        <v>0.39024390243902446</v>
      </c>
      <c r="O8" s="100">
        <f t="shared" si="0"/>
        <v>0.10975609756097554</v>
      </c>
    </row>
    <row r="9" spans="1:15" ht="12.75">
      <c r="A9" s="104">
        <v>17</v>
      </c>
      <c r="B9" s="123" t="s">
        <v>15</v>
      </c>
      <c r="C9" s="123" t="s">
        <v>296</v>
      </c>
      <c r="D9" s="123">
        <v>5</v>
      </c>
      <c r="E9" s="123">
        <v>2</v>
      </c>
      <c r="F9" s="123">
        <v>7</v>
      </c>
      <c r="G9" s="124">
        <v>0.4</v>
      </c>
      <c r="H9" s="124">
        <v>1.6</v>
      </c>
      <c r="I9" s="124">
        <v>0.64</v>
      </c>
      <c r="J9" s="124">
        <v>0.36</v>
      </c>
      <c r="K9" s="126">
        <v>3.2</v>
      </c>
      <c r="L9" s="126">
        <v>8.2</v>
      </c>
      <c r="M9" s="116">
        <v>0.39024390243902446</v>
      </c>
      <c r="O9" s="100">
        <f t="shared" si="0"/>
        <v>0.10975609756097554</v>
      </c>
    </row>
    <row r="10" spans="1:15" ht="12.75">
      <c r="A10" s="104">
        <v>13</v>
      </c>
      <c r="B10" s="123" t="s">
        <v>14</v>
      </c>
      <c r="C10" s="123" t="s">
        <v>344</v>
      </c>
      <c r="D10" s="123">
        <v>5</v>
      </c>
      <c r="E10" s="123">
        <v>5</v>
      </c>
      <c r="F10" s="123">
        <v>10</v>
      </c>
      <c r="G10" s="124">
        <v>1</v>
      </c>
      <c r="H10" s="124">
        <v>0.7777777777777778</v>
      </c>
      <c r="I10" s="124">
        <v>0.7777777777777778</v>
      </c>
      <c r="J10" s="124">
        <v>0.2222222222222222</v>
      </c>
      <c r="K10" s="126">
        <v>3.888888888888889</v>
      </c>
      <c r="L10" s="126">
        <v>8.88888888888889</v>
      </c>
      <c r="M10" s="116">
        <v>0.4375</v>
      </c>
      <c r="O10" s="100">
        <f t="shared" si="0"/>
        <v>0.0625</v>
      </c>
    </row>
    <row r="11" spans="1:15" ht="12.75">
      <c r="A11" s="104">
        <v>28</v>
      </c>
      <c r="B11" s="123" t="s">
        <v>17</v>
      </c>
      <c r="C11" s="123" t="s">
        <v>344</v>
      </c>
      <c r="D11" s="123">
        <v>5</v>
      </c>
      <c r="E11" s="123">
        <v>5</v>
      </c>
      <c r="F11" s="123">
        <v>10</v>
      </c>
      <c r="G11" s="124">
        <v>1</v>
      </c>
      <c r="H11" s="124">
        <v>0.7777777777777778</v>
      </c>
      <c r="I11" s="124">
        <v>0.7777777777777778</v>
      </c>
      <c r="J11" s="124">
        <v>0.2222222222222222</v>
      </c>
      <c r="K11" s="126">
        <v>3.888888888888889</v>
      </c>
      <c r="L11" s="126">
        <v>8.88888888888889</v>
      </c>
      <c r="M11" s="116">
        <v>0.4375</v>
      </c>
      <c r="O11" s="100">
        <f t="shared" si="0"/>
        <v>0.0625</v>
      </c>
    </row>
    <row r="12" spans="1:15" ht="12.75">
      <c r="A12" s="104">
        <v>22</v>
      </c>
      <c r="B12" s="123" t="s">
        <v>16</v>
      </c>
      <c r="C12" s="123" t="s">
        <v>296</v>
      </c>
      <c r="D12" s="123">
        <v>2</v>
      </c>
      <c r="E12" s="123">
        <v>1</v>
      </c>
      <c r="F12" s="123">
        <v>3</v>
      </c>
      <c r="G12" s="124">
        <v>0.5</v>
      </c>
      <c r="H12" s="124">
        <v>1.6</v>
      </c>
      <c r="I12" s="124">
        <v>0.8</v>
      </c>
      <c r="J12" s="124">
        <v>0.2</v>
      </c>
      <c r="K12" s="126">
        <v>1.6</v>
      </c>
      <c r="L12" s="126">
        <v>3.6</v>
      </c>
      <c r="M12" s="116">
        <v>0.4444444444444445</v>
      </c>
      <c r="O12" s="100">
        <f t="shared" si="0"/>
        <v>0.055555555555555525</v>
      </c>
    </row>
    <row r="13" spans="1:15" ht="12.75">
      <c r="A13" s="104">
        <v>24</v>
      </c>
      <c r="B13" s="123" t="s">
        <v>16</v>
      </c>
      <c r="C13" s="123" t="s">
        <v>345</v>
      </c>
      <c r="D13" s="123">
        <v>1</v>
      </c>
      <c r="E13" s="123">
        <v>1</v>
      </c>
      <c r="F13" s="123">
        <v>2</v>
      </c>
      <c r="G13" s="124">
        <v>1</v>
      </c>
      <c r="H13" s="124">
        <v>0.8</v>
      </c>
      <c r="I13" s="124">
        <v>0.8</v>
      </c>
      <c r="J13" s="124">
        <v>0.2</v>
      </c>
      <c r="K13" s="126">
        <v>0.8</v>
      </c>
      <c r="L13" s="126">
        <v>1.8</v>
      </c>
      <c r="M13" s="116">
        <v>0.4444444444444445</v>
      </c>
      <c r="O13" s="100">
        <f t="shared" si="0"/>
        <v>0.055555555555555525</v>
      </c>
    </row>
    <row r="14" spans="1:15" ht="12.75">
      <c r="A14" s="104">
        <v>27</v>
      </c>
      <c r="B14" s="123" t="s">
        <v>17</v>
      </c>
      <c r="C14" s="123" t="s">
        <v>296</v>
      </c>
      <c r="D14" s="123">
        <v>4</v>
      </c>
      <c r="E14" s="123">
        <v>2</v>
      </c>
      <c r="F14" s="123">
        <v>6</v>
      </c>
      <c r="G14" s="124">
        <v>0.5</v>
      </c>
      <c r="H14" s="124">
        <v>1.6</v>
      </c>
      <c r="I14" s="124">
        <v>0.8</v>
      </c>
      <c r="J14" s="124">
        <v>0.2</v>
      </c>
      <c r="K14" s="126">
        <v>3.2</v>
      </c>
      <c r="L14" s="126">
        <v>7.2</v>
      </c>
      <c r="M14" s="116">
        <v>0.4444444444444445</v>
      </c>
      <c r="O14" s="100">
        <f t="shared" si="0"/>
        <v>0.055555555555555525</v>
      </c>
    </row>
    <row r="15" spans="1:15" ht="12.75">
      <c r="A15" s="104">
        <v>20</v>
      </c>
      <c r="B15" s="123" t="s">
        <v>15</v>
      </c>
      <c r="C15" s="123" t="s">
        <v>351</v>
      </c>
      <c r="D15" s="123">
        <v>29</v>
      </c>
      <c r="E15" s="123">
        <v>22</v>
      </c>
      <c r="F15" s="123">
        <v>51</v>
      </c>
      <c r="G15" s="124">
        <v>0.7586206896551724</v>
      </c>
      <c r="H15" s="124">
        <v>1.1057692307692308</v>
      </c>
      <c r="I15" s="124">
        <v>0.8388594164456233</v>
      </c>
      <c r="J15" s="124">
        <v>0.16114058355437666</v>
      </c>
      <c r="K15" s="126">
        <v>24.32692307692308</v>
      </c>
      <c r="L15" s="126">
        <v>53.32692307692308</v>
      </c>
      <c r="M15" s="116">
        <v>0.45618463757663186</v>
      </c>
      <c r="O15" s="100">
        <f t="shared" si="0"/>
        <v>0.04381536242336814</v>
      </c>
    </row>
    <row r="16" spans="1:15" ht="12.75">
      <c r="A16" s="104">
        <v>30</v>
      </c>
      <c r="B16" s="123" t="s">
        <v>17</v>
      </c>
      <c r="C16" s="123" t="s">
        <v>351</v>
      </c>
      <c r="D16" s="123">
        <v>34</v>
      </c>
      <c r="E16" s="123">
        <v>29</v>
      </c>
      <c r="F16" s="123">
        <v>63</v>
      </c>
      <c r="G16" s="124">
        <v>0.8529411764705882</v>
      </c>
      <c r="H16" s="124">
        <v>1.1057692307692308</v>
      </c>
      <c r="I16" s="124">
        <v>0.943156108597285</v>
      </c>
      <c r="J16" s="124">
        <v>0.05684389140271495</v>
      </c>
      <c r="K16" s="126">
        <v>32.06730769230769</v>
      </c>
      <c r="L16" s="126">
        <v>66.0673076923077</v>
      </c>
      <c r="M16" s="116">
        <v>0.48537330810653473</v>
      </c>
      <c r="O16" s="100">
        <f t="shared" si="0"/>
        <v>0.014626691893465271</v>
      </c>
    </row>
    <row r="17" spans="1:15" ht="12.75">
      <c r="A17" s="104">
        <v>25</v>
      </c>
      <c r="B17" s="123" t="s">
        <v>16</v>
      </c>
      <c r="C17" s="123" t="s">
        <v>351</v>
      </c>
      <c r="D17" s="123">
        <v>7</v>
      </c>
      <c r="E17" s="123">
        <v>6</v>
      </c>
      <c r="F17" s="123">
        <v>13</v>
      </c>
      <c r="G17" s="124">
        <v>0.8571428571428571</v>
      </c>
      <c r="H17" s="124">
        <v>1.1057692307692308</v>
      </c>
      <c r="I17" s="124">
        <v>0.9478021978021978</v>
      </c>
      <c r="J17" s="124">
        <v>0.052197802197802234</v>
      </c>
      <c r="K17" s="126">
        <v>6.634615384615385</v>
      </c>
      <c r="L17" s="126">
        <v>13.634615384615385</v>
      </c>
      <c r="M17" s="116">
        <v>0.48660084626234135</v>
      </c>
      <c r="O17" s="100">
        <f t="shared" si="0"/>
        <v>0.013399153737658653</v>
      </c>
    </row>
    <row r="18" spans="1:15" ht="12.75">
      <c r="A18" s="104">
        <v>1</v>
      </c>
      <c r="B18" s="123" t="s">
        <v>385</v>
      </c>
      <c r="C18" s="123" t="s">
        <v>262</v>
      </c>
      <c r="D18" s="123">
        <v>42</v>
      </c>
      <c r="E18" s="123">
        <v>27</v>
      </c>
      <c r="F18" s="123">
        <v>69</v>
      </c>
      <c r="G18" s="124">
        <v>0.6428571428571429</v>
      </c>
      <c r="H18" s="124">
        <v>1.5555555555555556</v>
      </c>
      <c r="I18" s="124">
        <v>1</v>
      </c>
      <c r="J18" s="124">
        <v>0</v>
      </c>
      <c r="K18" s="126">
        <v>42</v>
      </c>
      <c r="L18" s="126">
        <v>84</v>
      </c>
      <c r="M18" s="116">
        <v>0.5</v>
      </c>
      <c r="O18" s="100">
        <f t="shared" si="0"/>
        <v>0</v>
      </c>
    </row>
    <row r="19" spans="1:15" ht="12.75">
      <c r="A19" s="104">
        <v>2</v>
      </c>
      <c r="B19" s="123" t="s">
        <v>385</v>
      </c>
      <c r="C19" s="123" t="s">
        <v>296</v>
      </c>
      <c r="D19" s="123">
        <v>24</v>
      </c>
      <c r="E19" s="123">
        <v>15</v>
      </c>
      <c r="F19" s="123">
        <v>39</v>
      </c>
      <c r="G19" s="124">
        <v>0.625</v>
      </c>
      <c r="H19" s="124">
        <v>1.6</v>
      </c>
      <c r="I19" s="124">
        <v>1</v>
      </c>
      <c r="J19" s="124">
        <v>0</v>
      </c>
      <c r="K19" s="126">
        <v>24</v>
      </c>
      <c r="L19" s="126">
        <v>48</v>
      </c>
      <c r="M19" s="116">
        <v>0.5</v>
      </c>
      <c r="O19" s="100">
        <f t="shared" si="0"/>
        <v>0</v>
      </c>
    </row>
    <row r="20" spans="1:15" ht="12.75">
      <c r="A20" s="104">
        <v>3</v>
      </c>
      <c r="B20" s="123" t="s">
        <v>385</v>
      </c>
      <c r="C20" s="123" t="s">
        <v>344</v>
      </c>
      <c r="D20" s="123">
        <v>21</v>
      </c>
      <c r="E20" s="123">
        <v>27</v>
      </c>
      <c r="F20" s="123">
        <v>48</v>
      </c>
      <c r="G20" s="124">
        <v>0.7777777777777778</v>
      </c>
      <c r="H20" s="124">
        <v>0.7777777777777778</v>
      </c>
      <c r="I20" s="124">
        <v>1</v>
      </c>
      <c r="J20" s="124">
        <v>0</v>
      </c>
      <c r="K20" s="126">
        <v>21</v>
      </c>
      <c r="L20" s="126">
        <v>42</v>
      </c>
      <c r="M20" s="116">
        <v>0.5</v>
      </c>
      <c r="O20" s="100">
        <f t="shared" si="0"/>
        <v>0</v>
      </c>
    </row>
    <row r="21" spans="1:15" ht="12.75">
      <c r="A21" s="104">
        <v>4</v>
      </c>
      <c r="B21" s="123" t="s">
        <v>385</v>
      </c>
      <c r="C21" s="123" t="s">
        <v>345</v>
      </c>
      <c r="D21" s="123">
        <v>28</v>
      </c>
      <c r="E21" s="123">
        <v>35</v>
      </c>
      <c r="F21" s="123">
        <v>63</v>
      </c>
      <c r="G21" s="124">
        <v>0.8</v>
      </c>
      <c r="H21" s="124">
        <v>0.8</v>
      </c>
      <c r="I21" s="124">
        <v>1</v>
      </c>
      <c r="J21" s="124">
        <v>0</v>
      </c>
      <c r="K21" s="126">
        <v>28</v>
      </c>
      <c r="L21" s="126">
        <v>56</v>
      </c>
      <c r="M21" s="116">
        <v>0.5</v>
      </c>
      <c r="O21" s="100">
        <f t="shared" si="0"/>
        <v>0</v>
      </c>
    </row>
    <row r="22" spans="1:15" ht="12.75">
      <c r="A22" s="104">
        <v>5</v>
      </c>
      <c r="B22" s="123" t="s">
        <v>385</v>
      </c>
      <c r="C22" s="123" t="s">
        <v>351</v>
      </c>
      <c r="D22" s="123">
        <v>115</v>
      </c>
      <c r="E22" s="123">
        <v>104</v>
      </c>
      <c r="F22" s="123">
        <v>219</v>
      </c>
      <c r="G22" s="124">
        <v>0.9043478260869565</v>
      </c>
      <c r="H22" s="124">
        <v>1.1057692307692308</v>
      </c>
      <c r="I22" s="124">
        <v>1</v>
      </c>
      <c r="J22" s="124">
        <v>0</v>
      </c>
      <c r="K22" s="126">
        <v>115</v>
      </c>
      <c r="L22" s="126">
        <v>230</v>
      </c>
      <c r="M22" s="116">
        <v>0.5</v>
      </c>
      <c r="O22" s="100">
        <f t="shared" si="0"/>
        <v>0</v>
      </c>
    </row>
    <row r="23" spans="1:15" ht="12.75">
      <c r="A23" s="104">
        <v>10</v>
      </c>
      <c r="B23" s="123" t="s">
        <v>13</v>
      </c>
      <c r="C23" s="123" t="s">
        <v>351</v>
      </c>
      <c r="D23" s="123">
        <v>17</v>
      </c>
      <c r="E23" s="123">
        <v>16</v>
      </c>
      <c r="F23" s="123">
        <v>33</v>
      </c>
      <c r="G23" s="124">
        <v>0.9411764705882353</v>
      </c>
      <c r="H23" s="124">
        <v>1.1057692307692308</v>
      </c>
      <c r="I23" s="124">
        <v>0.9608695652173913</v>
      </c>
      <c r="J23" s="124">
        <v>0.03913043478260869</v>
      </c>
      <c r="K23" s="126">
        <v>17.692307692307693</v>
      </c>
      <c r="L23" s="126">
        <v>34.69230769230769</v>
      </c>
      <c r="M23" s="116">
        <v>0.5099778270509978</v>
      </c>
      <c r="O23" s="100">
        <f t="shared" si="0"/>
        <v>0.009977827050997812</v>
      </c>
    </row>
    <row r="24" spans="1:15" ht="12.75">
      <c r="A24" s="104">
        <v>29</v>
      </c>
      <c r="B24" s="123" t="s">
        <v>17</v>
      </c>
      <c r="C24" s="123" t="s">
        <v>345</v>
      </c>
      <c r="D24" s="123">
        <v>13</v>
      </c>
      <c r="E24" s="123">
        <v>18</v>
      </c>
      <c r="F24" s="123">
        <v>31</v>
      </c>
      <c r="G24" s="124">
        <v>0.7222222222222222</v>
      </c>
      <c r="H24" s="124">
        <v>0.8</v>
      </c>
      <c r="I24" s="124">
        <v>0.9027777777777777</v>
      </c>
      <c r="J24" s="124">
        <v>0.09722222222222232</v>
      </c>
      <c r="K24" s="126">
        <v>14.4</v>
      </c>
      <c r="L24" s="126">
        <v>27.4</v>
      </c>
      <c r="M24" s="116">
        <v>0.5255474452554745</v>
      </c>
      <c r="O24" s="100">
        <f t="shared" si="0"/>
        <v>0.025547445255474477</v>
      </c>
    </row>
    <row r="25" spans="1:15" ht="12.75">
      <c r="A25" s="104">
        <v>7</v>
      </c>
      <c r="B25" s="123" t="s">
        <v>13</v>
      </c>
      <c r="C25" s="123" t="s">
        <v>296</v>
      </c>
      <c r="D25" s="123">
        <v>7</v>
      </c>
      <c r="E25" s="123">
        <v>5</v>
      </c>
      <c r="F25" s="123">
        <v>12</v>
      </c>
      <c r="G25" s="124">
        <v>0.7142857142857143</v>
      </c>
      <c r="H25" s="124">
        <v>1.6</v>
      </c>
      <c r="I25" s="124">
        <v>0.875</v>
      </c>
      <c r="J25" s="124">
        <v>0.125</v>
      </c>
      <c r="K25" s="126">
        <v>8</v>
      </c>
      <c r="L25" s="126">
        <v>15</v>
      </c>
      <c r="M25" s="116">
        <v>0.5333333333333333</v>
      </c>
      <c r="O25" s="100">
        <f t="shared" si="0"/>
        <v>0.033333333333333326</v>
      </c>
    </row>
    <row r="26" spans="1:15" ht="12.75">
      <c r="A26" s="104">
        <v>8</v>
      </c>
      <c r="B26" s="123" t="s">
        <v>13</v>
      </c>
      <c r="C26" s="123" t="s">
        <v>344</v>
      </c>
      <c r="D26" s="123">
        <v>2</v>
      </c>
      <c r="E26" s="123">
        <v>3</v>
      </c>
      <c r="F26" s="123">
        <v>5</v>
      </c>
      <c r="G26" s="124">
        <v>0.6666666666666666</v>
      </c>
      <c r="H26" s="124">
        <v>0.7777777777777778</v>
      </c>
      <c r="I26" s="124">
        <v>0.8571428571428571</v>
      </c>
      <c r="J26" s="124">
        <v>0.1428571428571429</v>
      </c>
      <c r="K26" s="126">
        <v>2.3333333333333335</v>
      </c>
      <c r="L26" s="126">
        <v>4.333333333333334</v>
      </c>
      <c r="M26" s="116">
        <v>0.5384615384615384</v>
      </c>
      <c r="O26" s="100">
        <f t="shared" si="0"/>
        <v>0.038461538461538436</v>
      </c>
    </row>
    <row r="27" spans="1:15" ht="12.75">
      <c r="A27" s="104">
        <v>16</v>
      </c>
      <c r="B27" s="123" t="s">
        <v>15</v>
      </c>
      <c r="C27" s="123" t="s">
        <v>262</v>
      </c>
      <c r="D27" s="123">
        <v>10</v>
      </c>
      <c r="E27" s="123">
        <v>8</v>
      </c>
      <c r="F27" s="123">
        <v>18</v>
      </c>
      <c r="G27" s="124">
        <v>0.8</v>
      </c>
      <c r="H27" s="124">
        <v>1.5555555555555556</v>
      </c>
      <c r="I27" s="124">
        <v>0.8035714285714285</v>
      </c>
      <c r="J27" s="124">
        <v>0.1964285714285715</v>
      </c>
      <c r="K27" s="126">
        <v>12.444444444444445</v>
      </c>
      <c r="L27" s="126">
        <v>22.444444444444443</v>
      </c>
      <c r="M27" s="116">
        <v>0.5544554455445545</v>
      </c>
      <c r="O27" s="100">
        <f t="shared" si="0"/>
        <v>0.054455445544554504</v>
      </c>
    </row>
    <row r="28" spans="1:15" ht="12.75">
      <c r="A28" s="104">
        <v>18</v>
      </c>
      <c r="B28" s="123" t="s">
        <v>15</v>
      </c>
      <c r="C28" s="123" t="s">
        <v>344</v>
      </c>
      <c r="D28" s="123">
        <v>5</v>
      </c>
      <c r="E28" s="123">
        <v>9</v>
      </c>
      <c r="F28" s="123">
        <v>14</v>
      </c>
      <c r="G28" s="124">
        <v>0.5555555555555556</v>
      </c>
      <c r="H28" s="124">
        <v>0.7777777777777778</v>
      </c>
      <c r="I28" s="124">
        <v>0.7142857142857143</v>
      </c>
      <c r="J28" s="124">
        <v>0.2857142857142857</v>
      </c>
      <c r="K28" s="126">
        <v>7</v>
      </c>
      <c r="L28" s="126">
        <v>12</v>
      </c>
      <c r="M28" s="116">
        <v>0.5833333333333334</v>
      </c>
      <c r="O28" s="100">
        <f t="shared" si="0"/>
        <v>0.08333333333333337</v>
      </c>
    </row>
    <row r="29" spans="1:15" ht="12.75">
      <c r="A29" s="104">
        <v>33</v>
      </c>
      <c r="B29" s="123" t="s">
        <v>18</v>
      </c>
      <c r="C29" s="123" t="s">
        <v>344</v>
      </c>
      <c r="D29" s="123">
        <v>2</v>
      </c>
      <c r="E29" s="123">
        <v>4</v>
      </c>
      <c r="F29" s="123">
        <v>6</v>
      </c>
      <c r="G29" s="124">
        <v>0.5</v>
      </c>
      <c r="H29" s="124">
        <v>0.7777777777777778</v>
      </c>
      <c r="I29" s="124">
        <v>0.6428571428571428</v>
      </c>
      <c r="J29" s="124">
        <v>0.3571428571428572</v>
      </c>
      <c r="K29" s="126">
        <v>3.111111111111111</v>
      </c>
      <c r="L29" s="126">
        <v>5.111111111111111</v>
      </c>
      <c r="M29" s="116">
        <v>0.6086956521739131</v>
      </c>
      <c r="O29" s="100">
        <f t="shared" si="0"/>
        <v>0.10869565217391308</v>
      </c>
    </row>
    <row r="30" spans="1:15" ht="12.75">
      <c r="A30" s="104">
        <v>6</v>
      </c>
      <c r="B30" s="123" t="s">
        <v>13</v>
      </c>
      <c r="C30" s="123" t="s">
        <v>262</v>
      </c>
      <c r="D30" s="123">
        <v>4</v>
      </c>
      <c r="E30" s="123">
        <v>5</v>
      </c>
      <c r="F30" s="123">
        <v>9</v>
      </c>
      <c r="G30" s="124">
        <v>0.8</v>
      </c>
      <c r="H30" s="124">
        <v>1.5555555555555556</v>
      </c>
      <c r="I30" s="124">
        <v>0.5142857142857143</v>
      </c>
      <c r="J30" s="124">
        <v>0.48571428571428565</v>
      </c>
      <c r="K30" s="126">
        <v>7.777777777777778</v>
      </c>
      <c r="L30" s="126">
        <v>11.777777777777779</v>
      </c>
      <c r="M30" s="116">
        <v>0.660377358490566</v>
      </c>
      <c r="O30" s="100">
        <f t="shared" si="0"/>
        <v>0.160377358490566</v>
      </c>
    </row>
    <row r="31" spans="1:28" s="115" customFormat="1" ht="12.75">
      <c r="A31" s="105">
        <v>31</v>
      </c>
      <c r="B31" s="123" t="s">
        <v>18</v>
      </c>
      <c r="C31" s="123" t="s">
        <v>262</v>
      </c>
      <c r="D31" s="123">
        <v>4</v>
      </c>
      <c r="E31" s="123">
        <v>5</v>
      </c>
      <c r="F31" s="123">
        <v>9</v>
      </c>
      <c r="G31" s="124">
        <v>0.8</v>
      </c>
      <c r="H31" s="124">
        <v>1.5555555555555556</v>
      </c>
      <c r="I31" s="124">
        <v>0.5142857142857143</v>
      </c>
      <c r="J31" s="124">
        <v>0.48571428571428565</v>
      </c>
      <c r="K31" s="126">
        <v>7.777777777777778</v>
      </c>
      <c r="L31" s="126">
        <v>11.777777777777779</v>
      </c>
      <c r="M31" s="116">
        <v>0.660377358490566</v>
      </c>
      <c r="N31"/>
      <c r="O31" s="111">
        <f t="shared" si="0"/>
        <v>0.160377358490566</v>
      </c>
      <c r="P31"/>
      <c r="Q31" s="113"/>
      <c r="R31" s="107"/>
      <c r="S31" s="114"/>
      <c r="T31" s="107"/>
      <c r="U31" s="107"/>
      <c r="V31" s="107"/>
      <c r="W31" s="107"/>
      <c r="X31" s="107"/>
      <c r="Y31" s="107"/>
      <c r="Z31" s="107"/>
      <c r="AA31" s="108"/>
      <c r="AB31" s="108"/>
    </row>
    <row r="32" spans="1:28" s="115" customFormat="1" ht="12.75">
      <c r="A32" s="105">
        <v>21</v>
      </c>
      <c r="B32" s="123" t="s">
        <v>16</v>
      </c>
      <c r="C32" s="123" t="s">
        <v>262</v>
      </c>
      <c r="D32" s="123">
        <v>2</v>
      </c>
      <c r="E32" s="123">
        <v>3</v>
      </c>
      <c r="F32" s="123">
        <v>5</v>
      </c>
      <c r="G32" s="124">
        <v>0.6666666666666666</v>
      </c>
      <c r="H32" s="124">
        <v>1.5555555555555556</v>
      </c>
      <c r="I32" s="124">
        <v>0.42857142857142855</v>
      </c>
      <c r="J32" s="124">
        <v>0.5714285714285714</v>
      </c>
      <c r="K32" s="126">
        <v>4.666666666666667</v>
      </c>
      <c r="L32" s="126">
        <v>6.666666666666667</v>
      </c>
      <c r="M32" s="116">
        <v>0.7</v>
      </c>
      <c r="N32"/>
      <c r="O32" s="111">
        <f t="shared" si="0"/>
        <v>0.19999999999999996</v>
      </c>
      <c r="P32"/>
      <c r="Q32" s="113"/>
      <c r="R32" s="107"/>
      <c r="S32" s="114"/>
      <c r="T32" s="107"/>
      <c r="U32" s="107"/>
      <c r="V32" s="107"/>
      <c r="W32" s="107"/>
      <c r="X32" s="107"/>
      <c r="Y32" s="107"/>
      <c r="Z32" s="107"/>
      <c r="AA32" s="108"/>
      <c r="AB32" s="108"/>
    </row>
    <row r="33" spans="1:28" s="115" customFormat="1" ht="12.75">
      <c r="A33" s="105">
        <v>14</v>
      </c>
      <c r="B33" s="123" t="s">
        <v>14</v>
      </c>
      <c r="C33" s="123" t="s">
        <v>345</v>
      </c>
      <c r="D33" s="123">
        <v>1</v>
      </c>
      <c r="E33" s="123">
        <v>3</v>
      </c>
      <c r="F33" s="123">
        <v>4</v>
      </c>
      <c r="G33" s="124">
        <v>0.3333333333333333</v>
      </c>
      <c r="H33" s="124">
        <v>0.8</v>
      </c>
      <c r="I33" s="124">
        <v>0.41666666666666663</v>
      </c>
      <c r="J33" s="124">
        <v>0.5833333333333334</v>
      </c>
      <c r="K33" s="126">
        <v>2.4</v>
      </c>
      <c r="L33" s="126">
        <v>3.4</v>
      </c>
      <c r="M33" s="116">
        <v>0.7058823529411765</v>
      </c>
      <c r="N33"/>
      <c r="O33" s="111">
        <f t="shared" si="0"/>
        <v>0.20588235294117652</v>
      </c>
      <c r="P33"/>
      <c r="Q33" s="113"/>
      <c r="R33" s="107"/>
      <c r="S33" s="114"/>
      <c r="T33" s="107"/>
      <c r="U33" s="107"/>
      <c r="V33" s="107"/>
      <c r="W33" s="107"/>
      <c r="X33" s="107"/>
      <c r="Y33" s="107"/>
      <c r="Z33" s="107"/>
      <c r="AA33" s="108"/>
      <c r="AB33" s="108"/>
    </row>
    <row r="34" spans="1:28" s="115" customFormat="1" ht="12.75">
      <c r="A34" s="105">
        <v>35</v>
      </c>
      <c r="B34" s="123" t="s">
        <v>18</v>
      </c>
      <c r="C34" s="123" t="s">
        <v>351</v>
      </c>
      <c r="D34" s="123">
        <v>7</v>
      </c>
      <c r="E34" s="123">
        <v>19</v>
      </c>
      <c r="F34" s="123">
        <v>26</v>
      </c>
      <c r="G34" s="124">
        <v>0.3684210526315789</v>
      </c>
      <c r="H34" s="124">
        <v>1.1057692307692308</v>
      </c>
      <c r="I34" s="124">
        <v>0.33318077803203655</v>
      </c>
      <c r="J34" s="124">
        <v>0.6668192219679634</v>
      </c>
      <c r="K34" s="126">
        <v>21.009615384615387</v>
      </c>
      <c r="L34" s="126">
        <v>28.009615384615387</v>
      </c>
      <c r="M34" s="116">
        <v>0.7500858221764504</v>
      </c>
      <c r="N34"/>
      <c r="O34" s="111">
        <f t="shared" si="0"/>
        <v>0.25008582217645037</v>
      </c>
      <c r="P34"/>
      <c r="Q34" s="113"/>
      <c r="R34" s="107"/>
      <c r="S34" s="114"/>
      <c r="T34" s="107"/>
      <c r="U34" s="107"/>
      <c r="V34" s="107"/>
      <c r="W34" s="107"/>
      <c r="X34" s="107"/>
      <c r="Y34" s="107"/>
      <c r="Z34" s="107"/>
      <c r="AA34" s="108"/>
      <c r="AB34" s="108"/>
    </row>
    <row r="35" spans="1:28" s="115" customFormat="1" ht="12.75">
      <c r="A35" s="105">
        <v>32</v>
      </c>
      <c r="B35" s="123" t="s">
        <v>18</v>
      </c>
      <c r="C35" s="123" t="s">
        <v>296</v>
      </c>
      <c r="D35" s="123">
        <v>1</v>
      </c>
      <c r="E35" s="123">
        <v>3</v>
      </c>
      <c r="F35" s="123">
        <v>4</v>
      </c>
      <c r="G35" s="124">
        <v>0.3333333333333333</v>
      </c>
      <c r="H35" s="124">
        <v>1.6</v>
      </c>
      <c r="I35" s="124">
        <v>0.20833333333333331</v>
      </c>
      <c r="J35" s="124">
        <v>0.7916666666666667</v>
      </c>
      <c r="K35" s="126">
        <v>4.8</v>
      </c>
      <c r="L35" s="126">
        <v>5.8</v>
      </c>
      <c r="M35" s="116">
        <v>0.8275862068965517</v>
      </c>
      <c r="N35"/>
      <c r="O35" s="111">
        <f t="shared" si="0"/>
        <v>0.3275862068965517</v>
      </c>
      <c r="P35"/>
      <c r="Q35" s="113"/>
      <c r="R35" s="107"/>
      <c r="S35" s="114"/>
      <c r="T35" s="107"/>
      <c r="U35" s="107"/>
      <c r="V35" s="107"/>
      <c r="W35" s="107"/>
      <c r="X35" s="107"/>
      <c r="Y35" s="107"/>
      <c r="Z35" s="107"/>
      <c r="AA35" s="108"/>
      <c r="AB35" s="108"/>
    </row>
    <row r="36" spans="1:28" s="115" customFormat="1" ht="12.75">
      <c r="A36" s="105">
        <v>34</v>
      </c>
      <c r="B36" s="123" t="s">
        <v>18</v>
      </c>
      <c r="C36" s="123" t="s">
        <v>345</v>
      </c>
      <c r="D36" s="123">
        <v>0</v>
      </c>
      <c r="E36" s="123">
        <v>7</v>
      </c>
      <c r="F36" s="123">
        <v>7</v>
      </c>
      <c r="G36" s="124">
        <v>0</v>
      </c>
      <c r="H36" s="124">
        <v>0.8</v>
      </c>
      <c r="I36" s="124">
        <v>0</v>
      </c>
      <c r="J36" s="124">
        <v>1</v>
      </c>
      <c r="K36" s="126">
        <v>5.6</v>
      </c>
      <c r="L36" s="126">
        <v>5.6</v>
      </c>
      <c r="M36" s="116">
        <v>1</v>
      </c>
      <c r="N36"/>
      <c r="O36" s="111">
        <f t="shared" si="0"/>
        <v>0.5</v>
      </c>
      <c r="P36"/>
      <c r="Q36" s="113"/>
      <c r="R36" s="107"/>
      <c r="S36" s="114"/>
      <c r="T36" s="107"/>
      <c r="U36" s="107"/>
      <c r="V36" s="107"/>
      <c r="W36" s="107"/>
      <c r="X36" s="107"/>
      <c r="Y36" s="107"/>
      <c r="Z36" s="107"/>
      <c r="AA36" s="108"/>
      <c r="AB36" s="108"/>
    </row>
    <row r="37" spans="3:15" ht="12.75" hidden="1">
      <c r="C37" s="10"/>
      <c r="D37" s="10"/>
      <c r="E37" s="10"/>
      <c r="F37" s="10"/>
      <c r="G37" s="10"/>
      <c r="H37" s="10"/>
      <c r="I37" s="10"/>
      <c r="J37" s="10"/>
      <c r="K37" s="103"/>
      <c r="L37" s="103"/>
      <c r="O37" s="99"/>
    </row>
    <row r="38" spans="3:15" ht="12.75" hidden="1">
      <c r="C38" s="10"/>
      <c r="D38" s="10"/>
      <c r="E38" s="10"/>
      <c r="F38" s="10"/>
      <c r="G38" s="10"/>
      <c r="H38" s="10"/>
      <c r="I38" s="10"/>
      <c r="J38" s="10"/>
      <c r="K38" s="103"/>
      <c r="L38" s="103"/>
      <c r="O38" s="99"/>
    </row>
    <row r="39" spans="3:15" ht="12.75" hidden="1">
      <c r="C39" s="10"/>
      <c r="D39" s="10"/>
      <c r="E39" s="10"/>
      <c r="F39" s="10"/>
      <c r="G39" s="10"/>
      <c r="H39" s="10"/>
      <c r="I39" s="10"/>
      <c r="J39" s="10"/>
      <c r="K39" s="103"/>
      <c r="L39" s="103"/>
      <c r="O39" s="99"/>
    </row>
    <row r="40" spans="3:15" ht="12.75" hidden="1">
      <c r="C40" s="10"/>
      <c r="D40" s="10"/>
      <c r="E40" s="10"/>
      <c r="F40" s="10"/>
      <c r="G40" s="10"/>
      <c r="H40" s="10"/>
      <c r="I40" s="10"/>
      <c r="J40" s="10"/>
      <c r="K40" s="103"/>
      <c r="L40" s="103"/>
      <c r="O40" s="99"/>
    </row>
    <row r="41" spans="3:15" ht="12.75" hidden="1">
      <c r="C41" s="10"/>
      <c r="D41" s="10"/>
      <c r="E41" s="10"/>
      <c r="F41" s="10"/>
      <c r="G41" s="10"/>
      <c r="H41" s="10"/>
      <c r="I41" s="10"/>
      <c r="J41" s="10"/>
      <c r="K41" s="103"/>
      <c r="L41" s="103"/>
      <c r="O41" s="99"/>
    </row>
    <row r="42" spans="3:15" ht="12.75" hidden="1">
      <c r="C42" s="10"/>
      <c r="D42" s="10"/>
      <c r="E42" s="10"/>
      <c r="F42" s="10"/>
      <c r="G42" s="10"/>
      <c r="H42" s="10"/>
      <c r="I42" s="10"/>
      <c r="J42" s="10"/>
      <c r="K42" s="103"/>
      <c r="L42" s="103"/>
      <c r="O42" s="99"/>
    </row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</sheetData>
  <sheetProtection/>
  <printOptions gridLines="1" horizontalCentered="1" verticalCentered="1"/>
  <pageMargins left="0.7" right="0.75" top="0.46" bottom="1" header="0.28" footer="0"/>
  <pageSetup cellComments="asDisplayed" horizontalDpi="300" verticalDpi="300" orientation="portrait" pageOrder="overThenDown" r:id="rId3"/>
  <headerFooter alignWithMargins="0">
    <oddHeader>&amp;LDirectivity of  N-S and E-W oriented masonry fences examined after the Northridge earthquake.</oddHeader>
  </headerFooter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49"/>
  <sheetViews>
    <sheetView zoomScalePageLayoutView="0" workbookViewId="0" topLeftCell="A1">
      <selection activeCell="A1" sqref="A1"/>
      <selection activeCell="A1" sqref="A1"/>
    </sheetView>
  </sheetViews>
  <sheetFormatPr defaultColWidth="9.140625" defaultRowHeight="12.75"/>
  <cols>
    <col min="1" max="1" width="21.28125" style="10" customWidth="1"/>
    <col min="2" max="2" width="21.28125" style="42" customWidth="1"/>
    <col min="3" max="3" width="5.28125" style="97" hidden="1" customWidth="1"/>
    <col min="4" max="4" width="4.57421875" style="42" hidden="1" customWidth="1"/>
    <col min="5" max="5" width="5.421875" style="42" hidden="1" customWidth="1"/>
    <col min="6" max="6" width="5.8515625" style="95" hidden="1" customWidth="1"/>
    <col min="7" max="7" width="7.57421875" style="95" hidden="1" customWidth="1"/>
    <col min="8" max="8" width="5.8515625" style="95" hidden="1" customWidth="1"/>
    <col min="9" max="9" width="5.8515625" style="95" customWidth="1"/>
    <col min="10" max="10" width="6.28125" style="43" hidden="1" customWidth="1"/>
    <col min="11" max="11" width="6.7109375" style="43" hidden="1" customWidth="1"/>
    <col min="12" max="12" width="6.7109375" style="100" customWidth="1"/>
    <col min="13" max="13" width="6.421875" style="43" customWidth="1"/>
    <col min="14" max="14" width="7.8515625" style="43" hidden="1" customWidth="1"/>
    <col min="15" max="15" width="6.421875" style="42" hidden="1" customWidth="1"/>
    <col min="16" max="16" width="4.57421875" style="40" hidden="1" customWidth="1"/>
    <col min="17" max="18" width="4.57421875" style="42" hidden="1" customWidth="1"/>
    <col min="19" max="23" width="0" style="42" hidden="1" customWidth="1"/>
    <col min="24" max="25" width="0" style="97" hidden="1" customWidth="1"/>
    <col min="26" max="52" width="0" style="10" hidden="1" customWidth="1"/>
    <col min="53" max="16384" width="9.140625" style="10" customWidth="1"/>
  </cols>
  <sheetData>
    <row r="1" spans="2:14" ht="12.75">
      <c r="B1" s="42" t="s">
        <v>372</v>
      </c>
      <c r="C1" s="97" t="s">
        <v>145</v>
      </c>
      <c r="D1" s="42" t="s">
        <v>36</v>
      </c>
      <c r="E1" s="42" t="s">
        <v>355</v>
      </c>
      <c r="F1" s="95" t="s">
        <v>375</v>
      </c>
      <c r="G1" s="95" t="s">
        <v>388</v>
      </c>
      <c r="H1" s="95" t="s">
        <v>376</v>
      </c>
      <c r="I1" s="95" t="s">
        <v>377</v>
      </c>
      <c r="J1" s="43" t="s">
        <v>438</v>
      </c>
      <c r="K1" s="43" t="s">
        <v>379</v>
      </c>
      <c r="L1" s="100" t="s">
        <v>439</v>
      </c>
      <c r="M1" s="43" t="s">
        <v>440</v>
      </c>
      <c r="N1" s="100"/>
    </row>
    <row r="2" spans="1:13" ht="12.75">
      <c r="A2" s="42" t="s">
        <v>372</v>
      </c>
      <c r="B2" s="96" t="s">
        <v>13</v>
      </c>
      <c r="C2" s="101">
        <v>17</v>
      </c>
      <c r="D2" s="42">
        <v>16</v>
      </c>
      <c r="E2" s="42">
        <v>33</v>
      </c>
      <c r="F2" s="95">
        <v>0.9411764705882353</v>
      </c>
      <c r="G2" s="95">
        <v>1.1057692307692308</v>
      </c>
      <c r="H2" s="95">
        <v>0.9608695652173913</v>
      </c>
      <c r="I2" s="95">
        <v>0.03913043478260869</v>
      </c>
      <c r="J2" s="98">
        <v>17.692307692307693</v>
      </c>
      <c r="K2" s="98">
        <v>34.69230769230769</v>
      </c>
      <c r="L2" s="100">
        <f>ABS(M2-0.5)</f>
        <v>0.009977827050997812</v>
      </c>
      <c r="M2" s="78">
        <v>0.5099778270509978</v>
      </c>
    </row>
    <row r="3" spans="1:13" ht="12.75">
      <c r="A3" s="42" t="s">
        <v>372</v>
      </c>
      <c r="B3" s="96" t="s">
        <v>14</v>
      </c>
      <c r="C3" s="101">
        <v>21</v>
      </c>
      <c r="D3" s="42">
        <v>12</v>
      </c>
      <c r="E3" s="42">
        <v>33</v>
      </c>
      <c r="F3" s="95">
        <v>0.5714285714285714</v>
      </c>
      <c r="G3" s="95">
        <v>1.1057692307692308</v>
      </c>
      <c r="H3" s="95">
        <v>0.6318681318681318</v>
      </c>
      <c r="I3" s="95">
        <v>0.36813186813186816</v>
      </c>
      <c r="J3" s="98">
        <v>13.26923076923077</v>
      </c>
      <c r="K3" s="98">
        <v>34.269230769230774</v>
      </c>
      <c r="L3" s="100">
        <f aca="true" t="shared" si="0" ref="L3:L18">ABS(M3-0.5)</f>
        <v>0.11279461279461284</v>
      </c>
      <c r="M3" s="78">
        <v>0.38720538720538716</v>
      </c>
    </row>
    <row r="4" spans="1:13" ht="12.75">
      <c r="A4" s="42" t="s">
        <v>372</v>
      </c>
      <c r="B4" s="96" t="s">
        <v>15</v>
      </c>
      <c r="C4" s="101">
        <v>29</v>
      </c>
      <c r="D4" s="42">
        <v>22</v>
      </c>
      <c r="E4" s="42">
        <v>51</v>
      </c>
      <c r="F4" s="95">
        <v>0.7586206896551724</v>
      </c>
      <c r="G4" s="95">
        <v>1.1057692307692308</v>
      </c>
      <c r="H4" s="95">
        <v>0.8388594164456233</v>
      </c>
      <c r="I4" s="95">
        <v>0.16114058355437666</v>
      </c>
      <c r="J4" s="98">
        <v>24.32692307692308</v>
      </c>
      <c r="K4" s="98">
        <v>53.32692307692308</v>
      </c>
      <c r="L4" s="100">
        <f t="shared" si="0"/>
        <v>0.04381536242336814</v>
      </c>
      <c r="M4" s="78">
        <v>0.45618463757663186</v>
      </c>
    </row>
    <row r="5" spans="1:13" ht="12.75">
      <c r="A5" s="42" t="s">
        <v>372</v>
      </c>
      <c r="B5" s="96" t="s">
        <v>16</v>
      </c>
      <c r="C5" s="101">
        <v>7</v>
      </c>
      <c r="D5" s="42">
        <v>6</v>
      </c>
      <c r="E5" s="42">
        <v>13</v>
      </c>
      <c r="F5" s="95">
        <v>0.8571428571428571</v>
      </c>
      <c r="G5" s="95">
        <v>1.1057692307692308</v>
      </c>
      <c r="H5" s="95">
        <v>0.9478021978021978</v>
      </c>
      <c r="I5" s="95">
        <v>0.052197802197802234</v>
      </c>
      <c r="J5" s="98">
        <v>6.634615384615385</v>
      </c>
      <c r="K5" s="98">
        <v>13.634615384615385</v>
      </c>
      <c r="L5" s="100">
        <f t="shared" si="0"/>
        <v>0.013399153737658653</v>
      </c>
      <c r="M5" s="78">
        <v>0.48660084626234135</v>
      </c>
    </row>
    <row r="6" spans="1:13" ht="12.75">
      <c r="A6" s="42" t="s">
        <v>372</v>
      </c>
      <c r="B6" s="96" t="s">
        <v>17</v>
      </c>
      <c r="C6" s="101">
        <v>34</v>
      </c>
      <c r="D6" s="42">
        <v>29</v>
      </c>
      <c r="E6" s="42">
        <v>63</v>
      </c>
      <c r="F6" s="95">
        <v>0.8529411764705882</v>
      </c>
      <c r="G6" s="95">
        <v>1.1057692307692308</v>
      </c>
      <c r="H6" s="95">
        <v>0.943156108597285</v>
      </c>
      <c r="I6" s="95">
        <v>0.05684389140271495</v>
      </c>
      <c r="J6" s="98">
        <v>32.06730769230769</v>
      </c>
      <c r="K6" s="98">
        <v>66.0673076923077</v>
      </c>
      <c r="L6" s="100">
        <f t="shared" si="0"/>
        <v>0.014626691893465271</v>
      </c>
      <c r="M6" s="78">
        <v>0.48537330810653473</v>
      </c>
    </row>
    <row r="7" spans="1:13" ht="25.5">
      <c r="A7" s="42" t="s">
        <v>372</v>
      </c>
      <c r="B7" s="96" t="s">
        <v>18</v>
      </c>
      <c r="C7" s="101">
        <v>7</v>
      </c>
      <c r="D7" s="42">
        <v>19</v>
      </c>
      <c r="E7" s="42">
        <v>26</v>
      </c>
      <c r="F7" s="95">
        <v>0.3684210526315789</v>
      </c>
      <c r="G7" s="95">
        <v>1.1057692307692308</v>
      </c>
      <c r="H7" s="95">
        <v>0.33318077803203655</v>
      </c>
      <c r="I7" s="95">
        <v>0.6668192219679634</v>
      </c>
      <c r="J7" s="98">
        <v>21.009615384615387</v>
      </c>
      <c r="K7" s="98">
        <v>28.009615384615387</v>
      </c>
      <c r="L7" s="100">
        <f t="shared" si="0"/>
        <v>0.25008582217645037</v>
      </c>
      <c r="M7" s="78">
        <v>0.7500858221764504</v>
      </c>
    </row>
    <row r="8" spans="1:13" ht="12.75">
      <c r="A8" s="42" t="s">
        <v>372</v>
      </c>
      <c r="B8" s="42" t="s">
        <v>351</v>
      </c>
      <c r="C8" s="101">
        <v>115</v>
      </c>
      <c r="D8" s="42">
        <v>104</v>
      </c>
      <c r="E8" s="102">
        <v>219</v>
      </c>
      <c r="F8" s="95">
        <v>1.1057692307692308</v>
      </c>
      <c r="G8" s="95">
        <v>1.1057692307692308</v>
      </c>
      <c r="H8" s="95">
        <v>1</v>
      </c>
      <c r="I8" s="95">
        <v>0</v>
      </c>
      <c r="J8" s="98">
        <v>115</v>
      </c>
      <c r="K8" s="98">
        <v>230</v>
      </c>
      <c r="L8" s="100">
        <f t="shared" si="0"/>
        <v>0</v>
      </c>
      <c r="M8" s="78">
        <v>0.5</v>
      </c>
    </row>
    <row r="9" spans="1:13" ht="12.75">
      <c r="A9" s="96" t="s">
        <v>385</v>
      </c>
      <c r="B9" s="42" t="s">
        <v>262</v>
      </c>
      <c r="C9" s="97">
        <v>42</v>
      </c>
      <c r="D9" s="42">
        <v>27</v>
      </c>
      <c r="E9" s="42">
        <v>69</v>
      </c>
      <c r="F9" s="95">
        <v>0.6428571428571429</v>
      </c>
      <c r="G9" s="95">
        <v>1.5555555555555556</v>
      </c>
      <c r="H9" s="95">
        <v>1</v>
      </c>
      <c r="I9" s="95">
        <v>0</v>
      </c>
      <c r="J9" s="98">
        <v>42</v>
      </c>
      <c r="K9" s="98">
        <v>84</v>
      </c>
      <c r="L9" s="100">
        <f t="shared" si="0"/>
        <v>0</v>
      </c>
      <c r="M9" s="78">
        <v>0.5</v>
      </c>
    </row>
    <row r="10" spans="1:13" ht="12.75">
      <c r="A10" s="96" t="s">
        <v>385</v>
      </c>
      <c r="B10" s="42" t="s">
        <v>296</v>
      </c>
      <c r="C10" s="97">
        <v>24</v>
      </c>
      <c r="D10" s="42">
        <v>15</v>
      </c>
      <c r="E10" s="42">
        <v>39</v>
      </c>
      <c r="F10" s="95">
        <v>0.625</v>
      </c>
      <c r="G10" s="95">
        <v>1.6</v>
      </c>
      <c r="H10" s="95">
        <v>1</v>
      </c>
      <c r="I10" s="95">
        <v>0</v>
      </c>
      <c r="J10" s="98">
        <v>24</v>
      </c>
      <c r="K10" s="98">
        <v>48</v>
      </c>
      <c r="L10" s="100">
        <f t="shared" si="0"/>
        <v>0</v>
      </c>
      <c r="M10" s="78">
        <v>0.5</v>
      </c>
    </row>
    <row r="11" spans="1:13" ht="12.75">
      <c r="A11" s="96" t="s">
        <v>385</v>
      </c>
      <c r="B11" s="42" t="s">
        <v>344</v>
      </c>
      <c r="C11" s="97">
        <v>21</v>
      </c>
      <c r="D11" s="42">
        <v>27</v>
      </c>
      <c r="E11" s="42">
        <v>48</v>
      </c>
      <c r="F11" s="95">
        <v>0.7777777777777778</v>
      </c>
      <c r="G11" s="95">
        <v>0.7777777777777778</v>
      </c>
      <c r="H11" s="95">
        <v>1</v>
      </c>
      <c r="I11" s="95">
        <v>0</v>
      </c>
      <c r="J11" s="98">
        <v>21</v>
      </c>
      <c r="K11" s="98">
        <v>42</v>
      </c>
      <c r="L11" s="100">
        <f t="shared" si="0"/>
        <v>0</v>
      </c>
      <c r="M11" s="78">
        <v>0.5</v>
      </c>
    </row>
    <row r="12" spans="1:13" ht="12.75">
      <c r="A12" s="96" t="s">
        <v>385</v>
      </c>
      <c r="B12" s="42" t="s">
        <v>345</v>
      </c>
      <c r="C12" s="97">
        <v>28</v>
      </c>
      <c r="D12" s="42">
        <v>35</v>
      </c>
      <c r="E12" s="42">
        <v>63</v>
      </c>
      <c r="F12" s="95">
        <v>0.8</v>
      </c>
      <c r="G12" s="95">
        <v>0.8</v>
      </c>
      <c r="H12" s="95">
        <v>1</v>
      </c>
      <c r="I12" s="95">
        <v>0</v>
      </c>
      <c r="J12" s="98">
        <v>28</v>
      </c>
      <c r="K12" s="98">
        <v>56</v>
      </c>
      <c r="L12" s="100">
        <f t="shared" si="0"/>
        <v>0</v>
      </c>
      <c r="M12" s="78">
        <v>0.5</v>
      </c>
    </row>
    <row r="13" spans="1:13" ht="12.75">
      <c r="A13" s="96" t="s">
        <v>385</v>
      </c>
      <c r="B13" s="42" t="s">
        <v>351</v>
      </c>
      <c r="C13" s="97">
        <v>115</v>
      </c>
      <c r="D13" s="42">
        <v>104</v>
      </c>
      <c r="E13" s="42">
        <v>219</v>
      </c>
      <c r="F13" s="95">
        <v>0.9043478260869565</v>
      </c>
      <c r="G13" s="95">
        <v>1.1057692307692308</v>
      </c>
      <c r="H13" s="95">
        <v>1</v>
      </c>
      <c r="I13" s="95">
        <v>0</v>
      </c>
      <c r="J13" s="98">
        <v>115</v>
      </c>
      <c r="K13" s="98">
        <v>230</v>
      </c>
      <c r="L13" s="100">
        <f t="shared" si="0"/>
        <v>0</v>
      </c>
      <c r="M13" s="78">
        <v>0.5</v>
      </c>
    </row>
    <row r="14" spans="1:13" ht="12.75">
      <c r="A14" s="96" t="s">
        <v>13</v>
      </c>
      <c r="B14" s="42" t="s">
        <v>262</v>
      </c>
      <c r="C14" s="97">
        <v>4</v>
      </c>
      <c r="D14" s="42">
        <v>5</v>
      </c>
      <c r="E14" s="42">
        <v>9</v>
      </c>
      <c r="F14" s="95">
        <v>0.8</v>
      </c>
      <c r="G14" s="95">
        <v>1.5555555555555556</v>
      </c>
      <c r="H14" s="95">
        <v>0.5142857142857143</v>
      </c>
      <c r="I14" s="95">
        <v>0.48571428571428565</v>
      </c>
      <c r="J14" s="98">
        <v>7.777777777777778</v>
      </c>
      <c r="K14" s="98">
        <v>11.777777777777779</v>
      </c>
      <c r="L14" s="100">
        <f t="shared" si="0"/>
        <v>0.160377358490566</v>
      </c>
      <c r="M14" s="78">
        <v>0.660377358490566</v>
      </c>
    </row>
    <row r="15" spans="1:13" ht="12.75">
      <c r="A15" s="96" t="s">
        <v>13</v>
      </c>
      <c r="B15" s="42" t="s">
        <v>296</v>
      </c>
      <c r="C15" s="97">
        <v>7</v>
      </c>
      <c r="D15" s="42">
        <v>5</v>
      </c>
      <c r="E15" s="42">
        <v>12</v>
      </c>
      <c r="F15" s="95">
        <v>0.7142857142857143</v>
      </c>
      <c r="G15" s="95">
        <v>1.6</v>
      </c>
      <c r="H15" s="95">
        <v>0.875</v>
      </c>
      <c r="I15" s="95">
        <v>0.125</v>
      </c>
      <c r="J15" s="98">
        <v>8</v>
      </c>
      <c r="K15" s="98">
        <v>15</v>
      </c>
      <c r="L15" s="100">
        <f t="shared" si="0"/>
        <v>0.033333333333333326</v>
      </c>
      <c r="M15" s="78">
        <v>0.5333333333333333</v>
      </c>
    </row>
    <row r="16" spans="1:13" ht="12.75">
      <c r="A16" s="96" t="s">
        <v>13</v>
      </c>
      <c r="B16" s="42" t="s">
        <v>344</v>
      </c>
      <c r="C16" s="97">
        <v>2</v>
      </c>
      <c r="D16" s="42">
        <v>3</v>
      </c>
      <c r="E16" s="42">
        <v>5</v>
      </c>
      <c r="F16" s="95">
        <v>0.6666666666666666</v>
      </c>
      <c r="G16" s="95">
        <v>0.7777777777777778</v>
      </c>
      <c r="H16" s="95">
        <v>0.8571428571428571</v>
      </c>
      <c r="I16" s="95">
        <v>0.1428571428571429</v>
      </c>
      <c r="J16" s="98">
        <v>2.3333333333333335</v>
      </c>
      <c r="K16" s="98">
        <v>4.333333333333334</v>
      </c>
      <c r="L16" s="100">
        <f t="shared" si="0"/>
        <v>0.038461538461538436</v>
      </c>
      <c r="M16" s="78">
        <v>0.5384615384615384</v>
      </c>
    </row>
    <row r="17" spans="1:13" ht="12.75">
      <c r="A17" s="96" t="s">
        <v>13</v>
      </c>
      <c r="B17" s="42" t="s">
        <v>345</v>
      </c>
      <c r="C17" s="97">
        <v>4</v>
      </c>
      <c r="D17" s="42">
        <v>3</v>
      </c>
      <c r="E17" s="42">
        <v>7</v>
      </c>
      <c r="F17" s="95">
        <v>0.75</v>
      </c>
      <c r="G17" s="95">
        <v>0.8</v>
      </c>
      <c r="H17" s="95">
        <v>0.6</v>
      </c>
      <c r="I17" s="95">
        <v>0.4</v>
      </c>
      <c r="J17" s="98">
        <v>2.4</v>
      </c>
      <c r="K17" s="98">
        <v>6.4</v>
      </c>
      <c r="L17" s="100">
        <f t="shared" si="0"/>
        <v>0.125</v>
      </c>
      <c r="M17" s="78">
        <v>0.375</v>
      </c>
    </row>
    <row r="18" spans="1:13" ht="12.75">
      <c r="A18" s="96" t="s">
        <v>13</v>
      </c>
      <c r="B18" s="42" t="s">
        <v>351</v>
      </c>
      <c r="C18" s="97">
        <v>17</v>
      </c>
      <c r="D18" s="42">
        <v>16</v>
      </c>
      <c r="E18" s="42">
        <v>33</v>
      </c>
      <c r="F18" s="95">
        <v>0.9411764705882353</v>
      </c>
      <c r="G18" s="95">
        <v>1.1057692307692308</v>
      </c>
      <c r="H18" s="95">
        <v>0.9608695652173913</v>
      </c>
      <c r="I18" s="95">
        <v>0.03913043478260869</v>
      </c>
      <c r="J18" s="98">
        <v>17.692307692307693</v>
      </c>
      <c r="K18" s="98">
        <v>34.69230769230769</v>
      </c>
      <c r="L18" s="100">
        <f t="shared" si="0"/>
        <v>0.009977827050997812</v>
      </c>
      <c r="M18" s="78">
        <v>0.5099778270509978</v>
      </c>
    </row>
    <row r="19" spans="1:13" ht="12.75">
      <c r="A19" s="96" t="s">
        <v>14</v>
      </c>
      <c r="B19" s="42" t="s">
        <v>262</v>
      </c>
      <c r="C19" s="97">
        <v>10</v>
      </c>
      <c r="D19" s="42">
        <v>2</v>
      </c>
      <c r="E19" s="42">
        <v>12</v>
      </c>
      <c r="F19" s="95">
        <v>0.2</v>
      </c>
      <c r="G19" s="95">
        <v>1.5555555555555556</v>
      </c>
      <c r="H19" s="95">
        <v>0.31111111111111117</v>
      </c>
      <c r="I19" s="95">
        <v>0.6888888888888889</v>
      </c>
      <c r="J19" s="98">
        <v>3.111111111111111</v>
      </c>
      <c r="K19" s="98">
        <v>13.11111111111111</v>
      </c>
      <c r="L19" s="100">
        <f aca="true" t="shared" si="1" ref="L19:L34">ABS(M19-0.5)</f>
        <v>0.2627118644067796</v>
      </c>
      <c r="M19" s="78">
        <v>0.23728813559322035</v>
      </c>
    </row>
    <row r="20" spans="1:13" ht="12.75">
      <c r="A20" s="96" t="s">
        <v>14</v>
      </c>
      <c r="B20" s="42" t="s">
        <v>296</v>
      </c>
      <c r="C20" s="97">
        <v>5</v>
      </c>
      <c r="D20" s="42">
        <v>2</v>
      </c>
      <c r="E20" s="42">
        <v>7</v>
      </c>
      <c r="F20" s="95">
        <v>0.4</v>
      </c>
      <c r="G20" s="95">
        <v>1.6</v>
      </c>
      <c r="H20" s="95">
        <v>0.64</v>
      </c>
      <c r="I20" s="95">
        <v>0.36</v>
      </c>
      <c r="J20" s="98">
        <v>3.2</v>
      </c>
      <c r="K20" s="98">
        <v>8.2</v>
      </c>
      <c r="L20" s="100">
        <f t="shared" si="1"/>
        <v>0.10975609756097554</v>
      </c>
      <c r="M20" s="78">
        <v>0.39024390243902446</v>
      </c>
    </row>
    <row r="21" spans="1:13" ht="12.75">
      <c r="A21" s="96" t="s">
        <v>14</v>
      </c>
      <c r="B21" s="42" t="s">
        <v>344</v>
      </c>
      <c r="C21" s="97">
        <v>5</v>
      </c>
      <c r="D21" s="42">
        <v>5</v>
      </c>
      <c r="E21" s="42">
        <v>10</v>
      </c>
      <c r="F21" s="95">
        <v>1</v>
      </c>
      <c r="G21" s="95">
        <v>0.7777777777777778</v>
      </c>
      <c r="H21" s="95">
        <v>0.7777777777777778</v>
      </c>
      <c r="I21" s="95">
        <v>0.2222222222222222</v>
      </c>
      <c r="J21" s="98">
        <v>3.888888888888889</v>
      </c>
      <c r="K21" s="98">
        <v>8.88888888888889</v>
      </c>
      <c r="L21" s="100">
        <f t="shared" si="1"/>
        <v>0.0625</v>
      </c>
      <c r="M21" s="78">
        <v>0.4375</v>
      </c>
    </row>
    <row r="22" spans="1:13" ht="12.75">
      <c r="A22" s="96" t="s">
        <v>14</v>
      </c>
      <c r="B22" s="42" t="s">
        <v>345</v>
      </c>
      <c r="C22" s="97">
        <v>1</v>
      </c>
      <c r="D22" s="42">
        <v>3</v>
      </c>
      <c r="E22" s="42">
        <v>4</v>
      </c>
      <c r="F22" s="95">
        <v>0.3333333333333333</v>
      </c>
      <c r="G22" s="95">
        <v>0.8</v>
      </c>
      <c r="H22" s="95">
        <v>0.41666666666666663</v>
      </c>
      <c r="I22" s="95">
        <v>0.5833333333333334</v>
      </c>
      <c r="J22" s="98">
        <v>2.4</v>
      </c>
      <c r="K22" s="98">
        <v>3.4</v>
      </c>
      <c r="L22" s="100">
        <f t="shared" si="1"/>
        <v>0.20588235294117652</v>
      </c>
      <c r="M22" s="78">
        <v>0.7058823529411765</v>
      </c>
    </row>
    <row r="23" spans="1:13" ht="12.75">
      <c r="A23" s="96" t="s">
        <v>14</v>
      </c>
      <c r="B23" s="42" t="s">
        <v>351</v>
      </c>
      <c r="C23" s="97">
        <v>21</v>
      </c>
      <c r="D23" s="42">
        <v>12</v>
      </c>
      <c r="E23" s="42">
        <v>33</v>
      </c>
      <c r="F23" s="95">
        <v>0.5714285714285714</v>
      </c>
      <c r="G23" s="95">
        <v>1.1057692307692308</v>
      </c>
      <c r="H23" s="95">
        <v>0.6318681318681318</v>
      </c>
      <c r="I23" s="95">
        <v>0.36813186813186816</v>
      </c>
      <c r="J23" s="98">
        <v>13.26923076923077</v>
      </c>
      <c r="K23" s="98">
        <v>34.269230769230774</v>
      </c>
      <c r="L23" s="100">
        <f t="shared" si="1"/>
        <v>0.11279461279461284</v>
      </c>
      <c r="M23" s="78">
        <v>0.38720538720538716</v>
      </c>
    </row>
    <row r="24" spans="1:13" ht="12.75">
      <c r="A24" s="96" t="s">
        <v>15</v>
      </c>
      <c r="B24" s="42" t="s">
        <v>262</v>
      </c>
      <c r="C24" s="97">
        <v>10</v>
      </c>
      <c r="D24" s="42">
        <v>8</v>
      </c>
      <c r="E24" s="42">
        <v>18</v>
      </c>
      <c r="F24" s="95">
        <v>0.8</v>
      </c>
      <c r="G24" s="95">
        <v>1.5555555555555556</v>
      </c>
      <c r="H24" s="95">
        <v>0.8035714285714285</v>
      </c>
      <c r="I24" s="95">
        <v>0.1964285714285715</v>
      </c>
      <c r="J24" s="98">
        <v>12.444444444444445</v>
      </c>
      <c r="K24" s="98">
        <v>22.444444444444443</v>
      </c>
      <c r="L24" s="100">
        <f t="shared" si="1"/>
        <v>0.054455445544554504</v>
      </c>
      <c r="M24" s="78">
        <v>0.5544554455445545</v>
      </c>
    </row>
    <row r="25" spans="1:13" ht="12.75">
      <c r="A25" s="96" t="s">
        <v>15</v>
      </c>
      <c r="B25" s="42" t="s">
        <v>296</v>
      </c>
      <c r="C25" s="97">
        <v>5</v>
      </c>
      <c r="D25" s="42">
        <v>2</v>
      </c>
      <c r="E25" s="42">
        <v>7</v>
      </c>
      <c r="F25" s="95">
        <v>0.4</v>
      </c>
      <c r="G25" s="95">
        <v>1.6</v>
      </c>
      <c r="H25" s="95">
        <v>0.64</v>
      </c>
      <c r="I25" s="95">
        <v>0.36</v>
      </c>
      <c r="J25" s="98">
        <v>3.2</v>
      </c>
      <c r="K25" s="98">
        <v>8.2</v>
      </c>
      <c r="L25" s="100">
        <f t="shared" si="1"/>
        <v>0.10975609756097554</v>
      </c>
      <c r="M25" s="78">
        <v>0.39024390243902446</v>
      </c>
    </row>
    <row r="26" spans="1:13" ht="12.75">
      <c r="A26" s="96" t="s">
        <v>15</v>
      </c>
      <c r="B26" s="42" t="s">
        <v>344</v>
      </c>
      <c r="C26" s="97">
        <v>5</v>
      </c>
      <c r="D26" s="42">
        <v>9</v>
      </c>
      <c r="E26" s="42">
        <v>14</v>
      </c>
      <c r="F26" s="95">
        <v>0.5555555555555556</v>
      </c>
      <c r="G26" s="95">
        <v>0.7777777777777778</v>
      </c>
      <c r="H26" s="95">
        <v>0.7142857142857143</v>
      </c>
      <c r="I26" s="95">
        <v>0.2857142857142857</v>
      </c>
      <c r="J26" s="98">
        <v>7</v>
      </c>
      <c r="K26" s="98">
        <v>12</v>
      </c>
      <c r="L26" s="100">
        <f t="shared" si="1"/>
        <v>0.08333333333333337</v>
      </c>
      <c r="M26" s="78">
        <v>0.5833333333333334</v>
      </c>
    </row>
    <row r="27" spans="1:13" ht="12.75">
      <c r="A27" s="96" t="s">
        <v>15</v>
      </c>
      <c r="B27" s="42" t="s">
        <v>345</v>
      </c>
      <c r="C27" s="97">
        <v>9</v>
      </c>
      <c r="D27" s="42">
        <v>3</v>
      </c>
      <c r="E27" s="42">
        <v>12</v>
      </c>
      <c r="F27" s="95">
        <v>0.3333333333333333</v>
      </c>
      <c r="G27" s="95">
        <v>0.8</v>
      </c>
      <c r="H27" s="95">
        <v>0.26666666666666666</v>
      </c>
      <c r="I27" s="95">
        <v>0.7333333333333334</v>
      </c>
      <c r="J27" s="98">
        <v>2.4</v>
      </c>
      <c r="K27" s="98">
        <v>11.4</v>
      </c>
      <c r="L27" s="100">
        <f t="shared" si="1"/>
        <v>0.2894736842105263</v>
      </c>
      <c r="M27" s="78">
        <v>0.2105263157894737</v>
      </c>
    </row>
    <row r="28" spans="1:13" ht="12.75">
      <c r="A28" s="96" t="s">
        <v>15</v>
      </c>
      <c r="B28" s="42" t="s">
        <v>351</v>
      </c>
      <c r="C28" s="97">
        <v>29</v>
      </c>
      <c r="D28" s="42">
        <v>22</v>
      </c>
      <c r="E28" s="42">
        <v>51</v>
      </c>
      <c r="F28" s="95">
        <v>0.7586206896551724</v>
      </c>
      <c r="G28" s="95">
        <v>1.1057692307692308</v>
      </c>
      <c r="H28" s="95">
        <v>0.8388594164456233</v>
      </c>
      <c r="I28" s="95">
        <v>0.16114058355437666</v>
      </c>
      <c r="J28" s="98">
        <v>24.32692307692308</v>
      </c>
      <c r="K28" s="98">
        <v>53.32692307692308</v>
      </c>
      <c r="L28" s="100">
        <f t="shared" si="1"/>
        <v>0.04381536242336814</v>
      </c>
      <c r="M28" s="78">
        <v>0.45618463757663186</v>
      </c>
    </row>
    <row r="29" spans="1:13" ht="12.75">
      <c r="A29" s="96" t="s">
        <v>16</v>
      </c>
      <c r="B29" s="42" t="s">
        <v>262</v>
      </c>
      <c r="C29" s="97">
        <v>2</v>
      </c>
      <c r="D29" s="42">
        <v>3</v>
      </c>
      <c r="E29" s="42">
        <v>5</v>
      </c>
      <c r="F29" s="95">
        <v>0.6666666666666666</v>
      </c>
      <c r="G29" s="95">
        <v>1.5555555555555556</v>
      </c>
      <c r="H29" s="95">
        <v>0.42857142857142855</v>
      </c>
      <c r="I29" s="95">
        <v>0.5714285714285714</v>
      </c>
      <c r="J29" s="98">
        <v>4.666666666666667</v>
      </c>
      <c r="K29" s="98">
        <v>6.666666666666667</v>
      </c>
      <c r="L29" s="100">
        <f t="shared" si="1"/>
        <v>0.19999999999999996</v>
      </c>
      <c r="M29" s="78">
        <v>0.7</v>
      </c>
    </row>
    <row r="30" spans="1:13" ht="12.75">
      <c r="A30" s="96" t="s">
        <v>16</v>
      </c>
      <c r="B30" s="42" t="s">
        <v>296</v>
      </c>
      <c r="C30" s="97">
        <v>2</v>
      </c>
      <c r="D30" s="42">
        <v>1</v>
      </c>
      <c r="E30" s="42">
        <v>3</v>
      </c>
      <c r="F30" s="95">
        <v>0.5</v>
      </c>
      <c r="G30" s="95">
        <v>1.6</v>
      </c>
      <c r="H30" s="95">
        <v>0.8</v>
      </c>
      <c r="I30" s="95">
        <v>0.2</v>
      </c>
      <c r="J30" s="98">
        <v>1.6</v>
      </c>
      <c r="K30" s="98">
        <v>3.6</v>
      </c>
      <c r="L30" s="100">
        <f t="shared" si="1"/>
        <v>0.055555555555555525</v>
      </c>
      <c r="M30" s="78">
        <v>0.4444444444444445</v>
      </c>
    </row>
    <row r="31" spans="1:13" ht="12.75">
      <c r="A31" s="96" t="s">
        <v>16</v>
      </c>
      <c r="B31" s="42" t="s">
        <v>344</v>
      </c>
      <c r="C31" s="97">
        <v>2</v>
      </c>
      <c r="D31" s="42">
        <v>1</v>
      </c>
      <c r="E31" s="42">
        <v>3</v>
      </c>
      <c r="F31" s="95">
        <v>0.5</v>
      </c>
      <c r="G31" s="95">
        <v>0.7777777777777778</v>
      </c>
      <c r="H31" s="95">
        <v>0.38888888888888895</v>
      </c>
      <c r="I31" s="95">
        <v>0.611111111111111</v>
      </c>
      <c r="J31" s="98">
        <v>0.7777777777777778</v>
      </c>
      <c r="K31" s="98">
        <v>2.7777777777777777</v>
      </c>
      <c r="L31" s="100">
        <f t="shared" si="1"/>
        <v>0.21999999999999997</v>
      </c>
      <c r="M31" s="78">
        <v>0.28</v>
      </c>
    </row>
    <row r="32" spans="1:13" ht="12.75">
      <c r="A32" s="96" t="s">
        <v>16</v>
      </c>
      <c r="B32" s="42" t="s">
        <v>345</v>
      </c>
      <c r="C32" s="97">
        <v>1</v>
      </c>
      <c r="D32" s="42">
        <v>1</v>
      </c>
      <c r="E32" s="42">
        <v>2</v>
      </c>
      <c r="F32" s="95">
        <v>1</v>
      </c>
      <c r="G32" s="95">
        <v>0.8</v>
      </c>
      <c r="H32" s="95">
        <v>0.8</v>
      </c>
      <c r="I32" s="95">
        <v>0.2</v>
      </c>
      <c r="J32" s="98">
        <v>0.8</v>
      </c>
      <c r="K32" s="98">
        <v>1.8</v>
      </c>
      <c r="L32" s="100">
        <f t="shared" si="1"/>
        <v>0.055555555555555525</v>
      </c>
      <c r="M32" s="78">
        <v>0.4444444444444445</v>
      </c>
    </row>
    <row r="33" spans="1:13" ht="12.75">
      <c r="A33" s="96" t="s">
        <v>16</v>
      </c>
      <c r="B33" s="42" t="s">
        <v>351</v>
      </c>
      <c r="C33" s="97">
        <v>7</v>
      </c>
      <c r="D33" s="42">
        <v>6</v>
      </c>
      <c r="E33" s="42">
        <v>13</v>
      </c>
      <c r="F33" s="95">
        <v>0.8571428571428571</v>
      </c>
      <c r="G33" s="95">
        <v>1.1057692307692308</v>
      </c>
      <c r="H33" s="95">
        <v>0.9478021978021978</v>
      </c>
      <c r="I33" s="95">
        <v>0.052197802197802234</v>
      </c>
      <c r="J33" s="98">
        <v>6.634615384615385</v>
      </c>
      <c r="K33" s="98">
        <v>13.634615384615385</v>
      </c>
      <c r="L33" s="100">
        <f t="shared" si="1"/>
        <v>0.013399153737658653</v>
      </c>
      <c r="M33" s="78">
        <v>0.48660084626234135</v>
      </c>
    </row>
    <row r="34" spans="1:13" ht="12.75">
      <c r="A34" s="96" t="s">
        <v>17</v>
      </c>
      <c r="B34" s="42" t="s">
        <v>262</v>
      </c>
      <c r="C34" s="97">
        <v>12</v>
      </c>
      <c r="D34" s="42">
        <v>4</v>
      </c>
      <c r="E34" s="42">
        <v>16</v>
      </c>
      <c r="F34" s="95">
        <v>0.3333333333333333</v>
      </c>
      <c r="G34" s="95">
        <v>1.5555555555555556</v>
      </c>
      <c r="H34" s="95">
        <v>0.5185185185185185</v>
      </c>
      <c r="I34" s="95">
        <v>0.4814814814814815</v>
      </c>
      <c r="J34" s="98">
        <v>6.222222222222222</v>
      </c>
      <c r="K34" s="98">
        <v>18.22222222222222</v>
      </c>
      <c r="L34" s="100">
        <f t="shared" si="1"/>
        <v>0.15853658536585363</v>
      </c>
      <c r="M34" s="78">
        <v>0.34146341463414637</v>
      </c>
    </row>
    <row r="35" spans="1:13" ht="12.75">
      <c r="A35" s="96" t="s">
        <v>17</v>
      </c>
      <c r="B35" s="42" t="s">
        <v>296</v>
      </c>
      <c r="C35" s="97">
        <v>4</v>
      </c>
      <c r="D35" s="42">
        <v>2</v>
      </c>
      <c r="E35" s="42">
        <v>6</v>
      </c>
      <c r="F35" s="95">
        <v>0.5</v>
      </c>
      <c r="G35" s="95">
        <v>1.6</v>
      </c>
      <c r="H35" s="95">
        <v>0.8</v>
      </c>
      <c r="I35" s="95">
        <v>0.2</v>
      </c>
      <c r="J35" s="98">
        <v>3.2</v>
      </c>
      <c r="K35" s="98">
        <v>7.2</v>
      </c>
      <c r="L35" s="100">
        <f aca="true" t="shared" si="2" ref="L35:L43">ABS(M35-0.5)</f>
        <v>0.055555555555555525</v>
      </c>
      <c r="M35" s="78">
        <v>0.4444444444444445</v>
      </c>
    </row>
    <row r="36" spans="1:13" ht="12.75">
      <c r="A36" s="96" t="s">
        <v>17</v>
      </c>
      <c r="B36" s="42" t="s">
        <v>344</v>
      </c>
      <c r="C36" s="97">
        <v>5</v>
      </c>
      <c r="D36" s="42">
        <v>5</v>
      </c>
      <c r="E36" s="42">
        <v>10</v>
      </c>
      <c r="F36" s="95">
        <v>1</v>
      </c>
      <c r="G36" s="95">
        <v>0.7777777777777778</v>
      </c>
      <c r="H36" s="95">
        <v>0.7777777777777778</v>
      </c>
      <c r="I36" s="95">
        <v>0.2222222222222222</v>
      </c>
      <c r="J36" s="98">
        <v>3.888888888888889</v>
      </c>
      <c r="K36" s="98">
        <v>8.88888888888889</v>
      </c>
      <c r="L36" s="100">
        <f t="shared" si="2"/>
        <v>0.0625</v>
      </c>
      <c r="M36" s="78">
        <v>0.4375</v>
      </c>
    </row>
    <row r="37" spans="1:13" ht="12.75">
      <c r="A37" s="96" t="s">
        <v>17</v>
      </c>
      <c r="B37" s="42" t="s">
        <v>345</v>
      </c>
      <c r="C37" s="97">
        <v>13</v>
      </c>
      <c r="D37" s="42">
        <v>18</v>
      </c>
      <c r="E37" s="42">
        <v>31</v>
      </c>
      <c r="F37" s="95">
        <v>0.7222222222222222</v>
      </c>
      <c r="G37" s="95">
        <v>0.8</v>
      </c>
      <c r="H37" s="95">
        <v>0.9027777777777777</v>
      </c>
      <c r="I37" s="95">
        <v>0.09722222222222232</v>
      </c>
      <c r="J37" s="98">
        <v>14.4</v>
      </c>
      <c r="K37" s="98">
        <v>27.4</v>
      </c>
      <c r="L37" s="100">
        <f t="shared" si="2"/>
        <v>0.025547445255474477</v>
      </c>
      <c r="M37" s="78">
        <v>0.5255474452554745</v>
      </c>
    </row>
    <row r="38" spans="1:13" ht="12.75">
      <c r="A38" s="96" t="s">
        <v>17</v>
      </c>
      <c r="B38" s="42" t="s">
        <v>351</v>
      </c>
      <c r="C38" s="97">
        <v>34</v>
      </c>
      <c r="D38" s="42">
        <v>29</v>
      </c>
      <c r="E38" s="42">
        <v>63</v>
      </c>
      <c r="F38" s="95">
        <v>0.8529411764705882</v>
      </c>
      <c r="G38" s="95">
        <v>1.1057692307692308</v>
      </c>
      <c r="H38" s="95">
        <v>0.943156108597285</v>
      </c>
      <c r="I38" s="95">
        <v>0.05684389140271495</v>
      </c>
      <c r="J38" s="98">
        <v>32.06730769230769</v>
      </c>
      <c r="K38" s="98">
        <v>66.0673076923077</v>
      </c>
      <c r="L38" s="100">
        <f t="shared" si="2"/>
        <v>0.014626691893465271</v>
      </c>
      <c r="M38" s="78">
        <v>0.48537330810653473</v>
      </c>
    </row>
    <row r="39" spans="1:13" ht="25.5">
      <c r="A39" s="96" t="s">
        <v>18</v>
      </c>
      <c r="B39" s="42" t="s">
        <v>262</v>
      </c>
      <c r="C39" s="97">
        <v>4</v>
      </c>
      <c r="D39" s="42">
        <v>5</v>
      </c>
      <c r="E39" s="42">
        <v>9</v>
      </c>
      <c r="F39" s="95">
        <v>0.8</v>
      </c>
      <c r="G39" s="95">
        <v>1.5555555555555556</v>
      </c>
      <c r="H39" s="95">
        <v>0.5142857142857143</v>
      </c>
      <c r="I39" s="95">
        <v>0.48571428571428565</v>
      </c>
      <c r="J39" s="98">
        <v>7.777777777777778</v>
      </c>
      <c r="K39" s="98">
        <v>11.777777777777779</v>
      </c>
      <c r="L39" s="100">
        <f t="shared" si="2"/>
        <v>0.160377358490566</v>
      </c>
      <c r="M39" s="78">
        <v>0.660377358490566</v>
      </c>
    </row>
    <row r="40" spans="1:13" ht="25.5">
      <c r="A40" s="96" t="s">
        <v>18</v>
      </c>
      <c r="B40" s="42" t="s">
        <v>296</v>
      </c>
      <c r="C40" s="97">
        <v>1</v>
      </c>
      <c r="D40" s="42">
        <v>3</v>
      </c>
      <c r="E40" s="42">
        <v>4</v>
      </c>
      <c r="F40" s="95">
        <v>0.3333333333333333</v>
      </c>
      <c r="G40" s="95">
        <v>1.6</v>
      </c>
      <c r="H40" s="95">
        <v>0.20833333333333331</v>
      </c>
      <c r="I40" s="95">
        <v>0.7916666666666667</v>
      </c>
      <c r="J40" s="98">
        <v>4.8</v>
      </c>
      <c r="K40" s="98">
        <v>5.8</v>
      </c>
      <c r="L40" s="100">
        <f t="shared" si="2"/>
        <v>0.3275862068965517</v>
      </c>
      <c r="M40" s="78">
        <v>0.8275862068965517</v>
      </c>
    </row>
    <row r="41" spans="1:13" ht="25.5">
      <c r="A41" s="96" t="s">
        <v>18</v>
      </c>
      <c r="B41" s="42" t="s">
        <v>344</v>
      </c>
      <c r="C41" s="97">
        <v>2</v>
      </c>
      <c r="D41" s="42">
        <v>4</v>
      </c>
      <c r="E41" s="42">
        <v>6</v>
      </c>
      <c r="F41" s="95">
        <v>0.5</v>
      </c>
      <c r="G41" s="95">
        <v>0.7777777777777778</v>
      </c>
      <c r="H41" s="95">
        <v>0.6428571428571428</v>
      </c>
      <c r="I41" s="95">
        <v>0.3571428571428572</v>
      </c>
      <c r="J41" s="98">
        <v>3.111111111111111</v>
      </c>
      <c r="K41" s="98">
        <v>5.111111111111111</v>
      </c>
      <c r="L41" s="100">
        <f t="shared" si="2"/>
        <v>0.10869565217391308</v>
      </c>
      <c r="M41" s="78">
        <v>0.6086956521739131</v>
      </c>
    </row>
    <row r="42" spans="1:13" ht="25.5">
      <c r="A42" s="96" t="s">
        <v>18</v>
      </c>
      <c r="B42" s="42" t="s">
        <v>345</v>
      </c>
      <c r="C42" s="97">
        <v>0</v>
      </c>
      <c r="D42" s="42">
        <v>7</v>
      </c>
      <c r="E42" s="42">
        <v>7</v>
      </c>
      <c r="F42" s="95">
        <v>0</v>
      </c>
      <c r="G42" s="95">
        <v>0.8</v>
      </c>
      <c r="H42" s="95">
        <v>0</v>
      </c>
      <c r="I42" s="95">
        <v>1</v>
      </c>
      <c r="J42" s="98">
        <v>5.6</v>
      </c>
      <c r="K42" s="98">
        <v>5.6</v>
      </c>
      <c r="L42" s="100">
        <f t="shared" si="2"/>
        <v>0.5</v>
      </c>
      <c r="M42" s="78">
        <v>1</v>
      </c>
    </row>
    <row r="43" spans="1:13" ht="25.5">
      <c r="A43" s="96" t="s">
        <v>18</v>
      </c>
      <c r="B43" s="42" t="s">
        <v>351</v>
      </c>
      <c r="C43" s="97">
        <v>7</v>
      </c>
      <c r="D43" s="42">
        <v>19</v>
      </c>
      <c r="E43" s="42">
        <v>26</v>
      </c>
      <c r="F43" s="95">
        <v>0.3684210526315789</v>
      </c>
      <c r="G43" s="95">
        <v>1.1057692307692308</v>
      </c>
      <c r="H43" s="95">
        <v>0.33318077803203655</v>
      </c>
      <c r="I43" s="95">
        <v>0.6668192219679634</v>
      </c>
      <c r="J43" s="98">
        <v>21.009615384615387</v>
      </c>
      <c r="K43" s="98">
        <v>28.009615384615387</v>
      </c>
      <c r="L43" s="100">
        <f t="shared" si="2"/>
        <v>0.25008582217645037</v>
      </c>
      <c r="M43" s="78">
        <v>0.7500858221764504</v>
      </c>
    </row>
    <row r="44" spans="2:12" ht="12.75">
      <c r="B44" s="10"/>
      <c r="C44" s="10"/>
      <c r="D44" s="10"/>
      <c r="E44" s="10"/>
      <c r="F44" s="10"/>
      <c r="G44" s="10"/>
      <c r="H44" s="10"/>
      <c r="I44" s="10"/>
      <c r="J44" s="103"/>
      <c r="K44" s="103"/>
      <c r="L44" s="99"/>
    </row>
    <row r="45" spans="2:12" ht="12.75">
      <c r="B45" s="10"/>
      <c r="C45" s="10"/>
      <c r="D45" s="10"/>
      <c r="E45" s="10"/>
      <c r="F45" s="10"/>
      <c r="G45" s="10"/>
      <c r="H45" s="10"/>
      <c r="I45" s="10"/>
      <c r="J45" s="103"/>
      <c r="K45" s="103"/>
      <c r="L45" s="99"/>
    </row>
    <row r="46" spans="2:12" ht="12.75">
      <c r="B46" s="10"/>
      <c r="C46" s="10"/>
      <c r="D46" s="10"/>
      <c r="E46" s="10"/>
      <c r="F46" s="10"/>
      <c r="G46" s="10"/>
      <c r="H46" s="10"/>
      <c r="I46" s="10"/>
      <c r="J46" s="103"/>
      <c r="K46" s="103"/>
      <c r="L46" s="99"/>
    </row>
    <row r="47" spans="2:12" ht="12.75">
      <c r="B47" s="10"/>
      <c r="C47" s="10"/>
      <c r="D47" s="10"/>
      <c r="E47" s="10"/>
      <c r="F47" s="10"/>
      <c r="G47" s="10"/>
      <c r="H47" s="10"/>
      <c r="I47" s="10"/>
      <c r="J47" s="103"/>
      <c r="K47" s="103"/>
      <c r="L47" s="99"/>
    </row>
    <row r="48" spans="2:12" ht="12.75">
      <c r="B48" s="10"/>
      <c r="C48" s="10"/>
      <c r="D48" s="10"/>
      <c r="E48" s="10"/>
      <c r="F48" s="10"/>
      <c r="G48" s="10"/>
      <c r="H48" s="10"/>
      <c r="I48" s="10"/>
      <c r="J48" s="103"/>
      <c r="K48" s="103"/>
      <c r="L48" s="99"/>
    </row>
    <row r="49" spans="2:12" ht="12.75">
      <c r="B49" s="10"/>
      <c r="C49" s="10"/>
      <c r="D49" s="10"/>
      <c r="E49" s="10"/>
      <c r="F49" s="10"/>
      <c r="G49" s="10"/>
      <c r="H49" s="10"/>
      <c r="I49" s="10"/>
      <c r="J49" s="103"/>
      <c r="K49" s="103"/>
      <c r="L49" s="99"/>
    </row>
  </sheetData>
  <sheetProtection/>
  <printOptions gridLines="1" horizontalCentered="1" verticalCentered="1"/>
  <pageMargins left="0.7" right="0.75" top="0.46" bottom="1" header="0.28" footer="0"/>
  <pageSetup cellComments="asDisplayed" horizontalDpi="300" verticalDpi="300" orientation="portrait" pageOrder="overThenDown" r:id="rId4"/>
  <headerFooter alignWithMargins="0">
    <oddHeader>&amp;LDirectivity of  N-S and E-W oriented masonry fences examined after the Northridge earthquake.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450"/>
  <sheetViews>
    <sheetView zoomScalePageLayoutView="0" workbookViewId="0" topLeftCell="A7">
      <selection activeCell="A1" sqref="A1"/>
      <selection activeCell="A1" sqref="A1"/>
    </sheetView>
  </sheetViews>
  <sheetFormatPr defaultColWidth="9.140625" defaultRowHeight="12.75"/>
  <cols>
    <col min="1" max="1" width="5.8515625" style="4" customWidth="1"/>
    <col min="2" max="2" width="7.140625" style="8" customWidth="1"/>
    <col min="3" max="3" width="6.7109375" style="7" customWidth="1"/>
    <col min="4" max="4" width="5.8515625" style="7" customWidth="1"/>
    <col min="5" max="5" width="2.7109375" style="1" customWidth="1"/>
    <col min="6" max="6" width="2.421875" style="1" customWidth="1"/>
    <col min="7" max="7" width="4.28125" style="1" customWidth="1"/>
    <col min="8" max="8" width="2.7109375" style="1" customWidth="1"/>
    <col min="9" max="9" width="6.57421875" style="2" customWidth="1"/>
    <col min="10" max="10" width="4.8515625" style="2" customWidth="1"/>
    <col min="11" max="11" width="4.57421875" style="1" customWidth="1"/>
    <col min="12" max="12" width="3.28125" style="54" customWidth="1"/>
    <col min="13" max="13" width="2.140625" style="1" hidden="1" customWidth="1"/>
    <col min="14" max="17" width="2.140625" style="1" customWidth="1"/>
    <col min="18" max="18" width="2.421875" style="1" customWidth="1"/>
    <col min="19" max="19" width="2.140625" style="1" customWidth="1"/>
    <col min="20" max="20" width="5.140625" style="7" customWidth="1"/>
    <col min="21" max="21" width="5.57421875" style="7" customWidth="1"/>
    <col min="24" max="24" width="7.421875" style="54" customWidth="1"/>
    <col min="25" max="26" width="4.00390625" style="0" customWidth="1"/>
    <col min="27" max="27" width="5.28125" style="0" customWidth="1"/>
    <col min="28" max="28" width="6.140625" style="133" customWidth="1"/>
    <col min="29" max="29" width="5.7109375" style="133" customWidth="1"/>
    <col min="30" max="30" width="8.00390625" style="133" customWidth="1"/>
    <col min="31" max="32" width="8.421875" style="54" customWidth="1"/>
    <col min="33" max="40" width="4.7109375" style="0" customWidth="1"/>
    <col min="41" max="41" width="6.140625" style="0" customWidth="1"/>
    <col min="42" max="42" width="4.7109375" style="0" customWidth="1"/>
    <col min="43" max="43" width="2.8515625" style="0" customWidth="1"/>
    <col min="44" max="45" width="4.00390625" style="0" customWidth="1"/>
    <col min="46" max="46" width="5.8515625" style="0" customWidth="1"/>
    <col min="47" max="47" width="4.7109375" style="0" customWidth="1"/>
    <col min="49" max="49" width="9.140625" style="133" customWidth="1"/>
    <col min="50" max="50" width="9.140625" style="137" customWidth="1"/>
  </cols>
  <sheetData>
    <row r="1" spans="2:22" ht="13.5" hidden="1" thickBot="1">
      <c r="B1" s="8" t="s">
        <v>342</v>
      </c>
      <c r="C1" s="23"/>
      <c r="D1" s="23"/>
      <c r="E1" s="24"/>
      <c r="F1" s="24" t="s">
        <v>41</v>
      </c>
      <c r="G1" s="24"/>
      <c r="H1" s="24"/>
      <c r="I1" s="55"/>
      <c r="J1" s="25"/>
      <c r="K1" s="24"/>
      <c r="L1" s="50"/>
      <c r="M1" s="24"/>
      <c r="N1" s="24"/>
      <c r="O1" s="24"/>
      <c r="P1" s="24"/>
      <c r="Q1" s="24"/>
      <c r="R1" s="24"/>
      <c r="S1" s="24"/>
      <c r="T1" s="23"/>
      <c r="U1" s="38"/>
      <c r="V1" t="s">
        <v>343</v>
      </c>
    </row>
    <row r="2" spans="3:22" ht="13.5" hidden="1" thickBot="1">
      <c r="C2" s="6"/>
      <c r="D2" s="6"/>
      <c r="E2" s="4"/>
      <c r="F2" s="4" t="s">
        <v>41</v>
      </c>
      <c r="G2" s="4"/>
      <c r="H2" s="4"/>
      <c r="I2" s="9"/>
      <c r="J2" s="5"/>
      <c r="K2" s="4"/>
      <c r="L2" s="51"/>
      <c r="M2" s="4"/>
      <c r="N2" s="4"/>
      <c r="O2" s="4"/>
      <c r="P2" s="4"/>
      <c r="Q2" s="4"/>
      <c r="R2" s="4"/>
      <c r="S2" s="4"/>
      <c r="T2" s="6"/>
      <c r="U2" s="39"/>
      <c r="V2" t="s">
        <v>343</v>
      </c>
    </row>
    <row r="3" spans="3:22" ht="13.5" hidden="1" thickBot="1">
      <c r="C3" s="6"/>
      <c r="D3" s="6"/>
      <c r="E3" s="4"/>
      <c r="F3" s="4" t="s">
        <v>41</v>
      </c>
      <c r="G3" s="4"/>
      <c r="H3" s="4"/>
      <c r="I3" s="9"/>
      <c r="J3" s="5"/>
      <c r="K3" s="4"/>
      <c r="L3" s="51"/>
      <c r="M3" s="4"/>
      <c r="N3" s="4"/>
      <c r="O3" s="4"/>
      <c r="P3" s="4"/>
      <c r="Q3" s="4"/>
      <c r="R3" s="4"/>
      <c r="S3" s="4"/>
      <c r="T3" s="6"/>
      <c r="U3" s="39"/>
      <c r="V3" t="s">
        <v>343</v>
      </c>
    </row>
    <row r="4" spans="3:22" ht="13.5" hidden="1" thickBot="1">
      <c r="C4" s="6"/>
      <c r="D4" s="6"/>
      <c r="E4" s="4"/>
      <c r="F4" s="4" t="s">
        <v>41</v>
      </c>
      <c r="G4" s="4"/>
      <c r="H4" s="4"/>
      <c r="I4" s="9"/>
      <c r="J4" s="5"/>
      <c r="K4" s="4"/>
      <c r="L4" s="51"/>
      <c r="M4" s="4"/>
      <c r="N4" s="4"/>
      <c r="O4" s="4"/>
      <c r="P4" s="4"/>
      <c r="Q4" s="4"/>
      <c r="R4" s="4"/>
      <c r="S4" s="4"/>
      <c r="T4" s="6"/>
      <c r="U4" s="39"/>
      <c r="V4" t="s">
        <v>343</v>
      </c>
    </row>
    <row r="5" spans="3:22" ht="13.5" hidden="1" thickBot="1">
      <c r="C5" s="6"/>
      <c r="D5" s="6"/>
      <c r="E5" s="4"/>
      <c r="F5" s="4" t="s">
        <v>41</v>
      </c>
      <c r="G5" s="4"/>
      <c r="H5" s="4"/>
      <c r="I5" s="9"/>
      <c r="J5" s="5"/>
      <c r="K5" s="4"/>
      <c r="L5" s="51"/>
      <c r="M5" s="4"/>
      <c r="N5" s="4"/>
      <c r="O5" s="4"/>
      <c r="P5" s="4"/>
      <c r="Q5" s="4"/>
      <c r="R5" s="4"/>
      <c r="S5" s="4"/>
      <c r="T5" s="6"/>
      <c r="U5" s="39"/>
      <c r="V5" t="s">
        <v>343</v>
      </c>
    </row>
    <row r="6" spans="3:22" ht="13.5" hidden="1" thickBot="1">
      <c r="C6" s="6"/>
      <c r="D6" s="6"/>
      <c r="E6" s="4"/>
      <c r="F6" s="4" t="s">
        <v>41</v>
      </c>
      <c r="G6" s="4"/>
      <c r="H6" s="4"/>
      <c r="I6" s="9"/>
      <c r="J6" s="5"/>
      <c r="K6" s="4"/>
      <c r="L6" s="51"/>
      <c r="M6" s="4"/>
      <c r="N6" s="4"/>
      <c r="O6" s="4"/>
      <c r="P6" s="4"/>
      <c r="Q6" s="4"/>
      <c r="R6" s="4"/>
      <c r="S6" s="4"/>
      <c r="T6" s="6"/>
      <c r="U6" s="39"/>
      <c r="V6" t="s">
        <v>343</v>
      </c>
    </row>
    <row r="7" spans="1:50" s="45" customFormat="1" ht="13.5" thickBot="1">
      <c r="A7" s="129"/>
      <c r="B7" s="10"/>
      <c r="C7" s="18" t="s">
        <v>0</v>
      </c>
      <c r="D7" s="19"/>
      <c r="E7" s="19"/>
      <c r="F7" s="19"/>
      <c r="G7" s="19"/>
      <c r="H7" s="19"/>
      <c r="I7" s="20"/>
      <c r="J7" s="20"/>
      <c r="K7" s="19"/>
      <c r="L7" s="19"/>
      <c r="M7" s="18" t="s">
        <v>1</v>
      </c>
      <c r="N7" s="19"/>
      <c r="O7" s="19"/>
      <c r="P7" s="19"/>
      <c r="Q7" s="19"/>
      <c r="R7" s="19"/>
      <c r="S7" s="19"/>
      <c r="T7" s="19"/>
      <c r="U7" s="21"/>
      <c r="X7" s="130"/>
      <c r="AB7" s="134"/>
      <c r="AC7" s="134"/>
      <c r="AD7" s="134"/>
      <c r="AE7" s="130"/>
      <c r="AF7" s="130"/>
      <c r="AG7" s="130" t="s">
        <v>262</v>
      </c>
      <c r="AH7" s="130"/>
      <c r="AI7" s="130" t="s">
        <v>296</v>
      </c>
      <c r="AJ7" s="130"/>
      <c r="AK7" s="130" t="s">
        <v>344</v>
      </c>
      <c r="AL7" s="130"/>
      <c r="AM7" s="130" t="s">
        <v>345</v>
      </c>
      <c r="AN7" s="130"/>
      <c r="AW7" s="134"/>
      <c r="AX7" s="138"/>
    </row>
    <row r="8" spans="1:50" s="46" customFormat="1" ht="30" customHeight="1" thickBot="1">
      <c r="A8" s="128"/>
      <c r="B8" s="11" t="s">
        <v>3</v>
      </c>
      <c r="C8" s="14" t="s">
        <v>4</v>
      </c>
      <c r="D8" s="15" t="s">
        <v>5</v>
      </c>
      <c r="E8" s="15" t="s">
        <v>346</v>
      </c>
      <c r="F8" s="15" t="s">
        <v>347</v>
      </c>
      <c r="G8" s="15" t="s">
        <v>7</v>
      </c>
      <c r="H8" s="15" t="s">
        <v>8</v>
      </c>
      <c r="I8" s="16" t="s">
        <v>9</v>
      </c>
      <c r="J8" s="16" t="s">
        <v>10</v>
      </c>
      <c r="K8" s="15" t="s">
        <v>11</v>
      </c>
      <c r="L8" s="44" t="s">
        <v>12</v>
      </c>
      <c r="M8" s="14" t="s">
        <v>348</v>
      </c>
      <c r="N8" s="15" t="s">
        <v>13</v>
      </c>
      <c r="O8" s="15" t="s">
        <v>14</v>
      </c>
      <c r="P8" s="15" t="s">
        <v>15</v>
      </c>
      <c r="Q8" s="15" t="s">
        <v>16</v>
      </c>
      <c r="R8" s="15" t="s">
        <v>17</v>
      </c>
      <c r="S8" s="15" t="s">
        <v>18</v>
      </c>
      <c r="T8" s="15" t="s">
        <v>19</v>
      </c>
      <c r="U8" s="17" t="s">
        <v>20</v>
      </c>
      <c r="V8" t="s">
        <v>349</v>
      </c>
      <c r="X8" s="131" t="s">
        <v>350</v>
      </c>
      <c r="Y8" s="46" t="s">
        <v>35</v>
      </c>
      <c r="Z8" s="46" t="s">
        <v>343</v>
      </c>
      <c r="AA8" s="46" t="s">
        <v>351</v>
      </c>
      <c r="AB8" s="135" t="s">
        <v>352</v>
      </c>
      <c r="AC8" s="135" t="s">
        <v>353</v>
      </c>
      <c r="AD8" s="135" t="s">
        <v>354</v>
      </c>
      <c r="AE8" s="131" t="s">
        <v>23</v>
      </c>
      <c r="AF8" s="131"/>
      <c r="AG8" s="46" t="s">
        <v>35</v>
      </c>
      <c r="AH8" s="46" t="s">
        <v>343</v>
      </c>
      <c r="AI8" s="46" t="s">
        <v>35</v>
      </c>
      <c r="AJ8" s="46" t="s">
        <v>343</v>
      </c>
      <c r="AK8" s="46" t="s">
        <v>35</v>
      </c>
      <c r="AL8" s="46" t="s">
        <v>343</v>
      </c>
      <c r="AM8" s="46" t="s">
        <v>35</v>
      </c>
      <c r="AN8" s="46" t="s">
        <v>343</v>
      </c>
      <c r="AO8" s="46" t="s">
        <v>355</v>
      </c>
      <c r="AR8" s="46" t="s">
        <v>343</v>
      </c>
      <c r="AS8" s="46" t="s">
        <v>351</v>
      </c>
      <c r="AT8" s="46" t="s">
        <v>356</v>
      </c>
      <c r="AU8" s="46" t="s">
        <v>357</v>
      </c>
      <c r="AV8" s="46" t="s">
        <v>358</v>
      </c>
      <c r="AW8" s="135" t="s">
        <v>359</v>
      </c>
      <c r="AX8" s="139" t="s">
        <v>360</v>
      </c>
    </row>
    <row r="9" spans="1:51" ht="12.75">
      <c r="A9" s="57">
        <v>1</v>
      </c>
      <c r="B9" s="3" t="s">
        <v>230</v>
      </c>
      <c r="C9" s="35">
        <v>1.6382999999999999</v>
      </c>
      <c r="D9" s="3">
        <v>281</v>
      </c>
      <c r="E9" s="33" t="s">
        <v>145</v>
      </c>
      <c r="F9" s="33" t="s">
        <v>34</v>
      </c>
      <c r="G9" s="33">
        <v>8</v>
      </c>
      <c r="H9" s="33" t="s">
        <v>145</v>
      </c>
      <c r="I9" s="34">
        <v>24.384</v>
      </c>
      <c r="J9" s="34">
        <v>1.8288000000000002</v>
      </c>
      <c r="K9" s="3">
        <v>0</v>
      </c>
      <c r="L9" s="52" t="s">
        <v>145</v>
      </c>
      <c r="M9" s="33"/>
      <c r="N9" s="33"/>
      <c r="O9" s="33"/>
      <c r="P9" s="33"/>
      <c r="Q9" s="33"/>
      <c r="R9" s="33" t="s">
        <v>37</v>
      </c>
      <c r="S9" s="33"/>
      <c r="T9" s="3"/>
      <c r="U9" s="3"/>
      <c r="V9" t="s">
        <v>343</v>
      </c>
      <c r="X9" s="54" t="s">
        <v>361</v>
      </c>
      <c r="Y9">
        <v>16</v>
      </c>
      <c r="Z9">
        <v>49</v>
      </c>
      <c r="AA9">
        <f>SUM(Y9:Z9)</f>
        <v>65</v>
      </c>
      <c r="AB9" s="133">
        <f aca="true" t="shared" si="0" ref="AB9:AB14">100*Z9/193</f>
        <v>25.38860103626943</v>
      </c>
      <c r="AC9" s="133">
        <f>100*Z9/193</f>
        <v>25.38860103626943</v>
      </c>
      <c r="AD9" s="133">
        <f>100*Z9/AA9</f>
        <v>75.38461538461539</v>
      </c>
      <c r="AE9" s="54" t="s">
        <v>361</v>
      </c>
      <c r="AG9">
        <v>5</v>
      </c>
      <c r="AH9">
        <v>10</v>
      </c>
      <c r="AI9">
        <v>0</v>
      </c>
      <c r="AJ9">
        <v>6</v>
      </c>
      <c r="AK9">
        <v>8</v>
      </c>
      <c r="AL9">
        <v>12</v>
      </c>
      <c r="AM9">
        <v>3</v>
      </c>
      <c r="AN9">
        <v>21</v>
      </c>
      <c r="AO9">
        <f>SUM(AG9:AN9)</f>
        <v>65</v>
      </c>
      <c r="AQ9" t="s">
        <v>145</v>
      </c>
      <c r="AR9">
        <f>AH15+AN15</f>
        <v>121</v>
      </c>
      <c r="AS9">
        <f>AR9+AG15+AM15</f>
        <v>162</v>
      </c>
      <c r="AT9" s="127">
        <f>AR9/AS9</f>
        <v>0.7469135802469136</v>
      </c>
      <c r="AU9" s="127">
        <f>AR9/193</f>
        <v>0.6269430051813472</v>
      </c>
      <c r="AV9" s="127">
        <f>AS9/297</f>
        <v>0.5454545454545454</v>
      </c>
      <c r="AW9" s="133">
        <f>AR10*AV9/AV10</f>
        <v>86.39999999999999</v>
      </c>
      <c r="AX9" s="137">
        <f>AR9/AW9</f>
        <v>1.400462962962963</v>
      </c>
      <c r="AY9">
        <f>AR9/AW9</f>
        <v>1.400462962962963</v>
      </c>
    </row>
    <row r="10" spans="1:50" ht="12.75">
      <c r="A10" s="58">
        <v>2</v>
      </c>
      <c r="B10" s="3" t="s">
        <v>114</v>
      </c>
      <c r="C10" s="35">
        <v>1.6382999999999999</v>
      </c>
      <c r="D10" s="3">
        <v>281</v>
      </c>
      <c r="E10" s="33" t="s">
        <v>145</v>
      </c>
      <c r="F10" s="33" t="s">
        <v>34</v>
      </c>
      <c r="G10" s="33">
        <v>8</v>
      </c>
      <c r="H10" s="33" t="s">
        <v>145</v>
      </c>
      <c r="I10" s="34">
        <v>22.86</v>
      </c>
      <c r="J10" s="34">
        <v>1.8288000000000002</v>
      </c>
      <c r="K10" s="3">
        <v>90</v>
      </c>
      <c r="L10" s="52" t="s">
        <v>36</v>
      </c>
      <c r="M10" s="33"/>
      <c r="N10" s="33"/>
      <c r="O10" s="33"/>
      <c r="P10" s="33"/>
      <c r="Q10" s="33"/>
      <c r="R10" s="33"/>
      <c r="S10" s="33" t="s">
        <v>37</v>
      </c>
      <c r="T10" s="3"/>
      <c r="U10" s="3"/>
      <c r="V10" t="s">
        <v>343</v>
      </c>
      <c r="X10" s="132" t="s">
        <v>362</v>
      </c>
      <c r="Y10">
        <v>11</v>
      </c>
      <c r="Z10">
        <v>73</v>
      </c>
      <c r="AA10">
        <f aca="true" t="shared" si="1" ref="AA10:AA15">SUM(Y10:Z10)</f>
        <v>84</v>
      </c>
      <c r="AB10" s="133">
        <f t="shared" si="0"/>
        <v>37.82383419689119</v>
      </c>
      <c r="AC10" s="133">
        <f>AC9+(100*Z10/193)</f>
        <v>63.21243523316062</v>
      </c>
      <c r="AD10" s="133">
        <f aca="true" t="shared" si="2" ref="AD10:AD15">100*Z10/AA10</f>
        <v>86.9047619047619</v>
      </c>
      <c r="AE10" s="132" t="s">
        <v>362</v>
      </c>
      <c r="AF10" s="132"/>
      <c r="AG10">
        <v>1</v>
      </c>
      <c r="AH10">
        <v>34</v>
      </c>
      <c r="AI10">
        <v>0</v>
      </c>
      <c r="AJ10">
        <v>3</v>
      </c>
      <c r="AK10">
        <v>6</v>
      </c>
      <c r="AL10">
        <v>18</v>
      </c>
      <c r="AM10">
        <v>4</v>
      </c>
      <c r="AN10">
        <v>18</v>
      </c>
      <c r="AO10">
        <f aca="true" t="shared" si="3" ref="AO10:AO15">SUM(AG10:AN10)</f>
        <v>84</v>
      </c>
      <c r="AQ10" t="s">
        <v>363</v>
      </c>
      <c r="AR10">
        <f>AJ15+AL15</f>
        <v>72</v>
      </c>
      <c r="AS10">
        <f>AR10+AI15+AK15</f>
        <v>135</v>
      </c>
      <c r="AT10" s="127">
        <f>AR10/AS10</f>
        <v>0.5333333333333333</v>
      </c>
      <c r="AU10" s="127">
        <f>AR10/193</f>
        <v>0.37305699481865284</v>
      </c>
      <c r="AV10" s="127">
        <f>AS10/297</f>
        <v>0.45454545454545453</v>
      </c>
      <c r="AW10" s="133">
        <f>AR10</f>
        <v>72</v>
      </c>
      <c r="AX10" s="137">
        <f>AR10/AW10</f>
        <v>1</v>
      </c>
    </row>
    <row r="11" spans="1:51" ht="12.75">
      <c r="A11" s="57">
        <v>3</v>
      </c>
      <c r="B11" s="3" t="s">
        <v>147</v>
      </c>
      <c r="C11" s="35">
        <v>2.2479</v>
      </c>
      <c r="D11" s="3">
        <v>282</v>
      </c>
      <c r="E11" s="33" t="s">
        <v>145</v>
      </c>
      <c r="F11" s="33" t="s">
        <v>34</v>
      </c>
      <c r="G11" s="33">
        <v>8</v>
      </c>
      <c r="H11" s="33" t="s">
        <v>35</v>
      </c>
      <c r="I11" s="34">
        <v>35.052</v>
      </c>
      <c r="J11" s="34">
        <v>1.8288000000000002</v>
      </c>
      <c r="K11" s="3">
        <v>0</v>
      </c>
      <c r="L11" s="52" t="s">
        <v>145</v>
      </c>
      <c r="M11" s="33"/>
      <c r="N11" s="33" t="s">
        <v>37</v>
      </c>
      <c r="O11" s="33"/>
      <c r="P11" s="33"/>
      <c r="Q11" s="33"/>
      <c r="R11" s="33"/>
      <c r="S11" s="33"/>
      <c r="T11" s="3"/>
      <c r="U11" s="3"/>
      <c r="V11" t="s">
        <v>35</v>
      </c>
      <c r="X11" s="132" t="s">
        <v>364</v>
      </c>
      <c r="Y11">
        <v>22</v>
      </c>
      <c r="Z11">
        <v>28</v>
      </c>
      <c r="AA11">
        <f t="shared" si="1"/>
        <v>50</v>
      </c>
      <c r="AB11" s="133">
        <f t="shared" si="0"/>
        <v>14.507772020725389</v>
      </c>
      <c r="AC11" s="133">
        <f>AC10+(100*Z11/193)</f>
        <v>77.720207253886</v>
      </c>
      <c r="AD11" s="133">
        <f t="shared" si="2"/>
        <v>56</v>
      </c>
      <c r="AE11" s="132" t="s">
        <v>364</v>
      </c>
      <c r="AF11" s="132"/>
      <c r="AG11">
        <v>8</v>
      </c>
      <c r="AH11">
        <v>9</v>
      </c>
      <c r="AI11">
        <v>8</v>
      </c>
      <c r="AJ11">
        <v>6</v>
      </c>
      <c r="AK11">
        <v>4</v>
      </c>
      <c r="AL11">
        <v>8</v>
      </c>
      <c r="AM11">
        <v>2</v>
      </c>
      <c r="AN11">
        <v>5</v>
      </c>
      <c r="AO11">
        <f t="shared" si="3"/>
        <v>50</v>
      </c>
      <c r="AQ11" t="s">
        <v>36</v>
      </c>
      <c r="AR11">
        <f>AH15+AJ15</f>
        <v>92</v>
      </c>
      <c r="AS11">
        <f>AR11+AG15+AI15</f>
        <v>162</v>
      </c>
      <c r="AT11" s="127">
        <f>AR11/AS11</f>
        <v>0.5679012345679012</v>
      </c>
      <c r="AU11" s="127">
        <f>AR11/193</f>
        <v>0.47668393782383417</v>
      </c>
      <c r="AV11" s="127">
        <f>AS11/297</f>
        <v>0.5454545454545454</v>
      </c>
      <c r="AW11" s="133">
        <f>AR12*AV11/AV12</f>
        <v>121.19999999999999</v>
      </c>
      <c r="AX11" s="137">
        <f>AR11/AW11</f>
        <v>0.7590759075907592</v>
      </c>
      <c r="AY11">
        <f>AX12/AX11</f>
        <v>1.317391304347826</v>
      </c>
    </row>
    <row r="12" spans="1:50" ht="12.75">
      <c r="A12" s="58">
        <v>4</v>
      </c>
      <c r="B12" s="3" t="s">
        <v>148</v>
      </c>
      <c r="C12" s="35">
        <v>2.2479</v>
      </c>
      <c r="D12" s="3">
        <v>282</v>
      </c>
      <c r="E12" s="33" t="s">
        <v>145</v>
      </c>
      <c r="F12" s="33" t="s">
        <v>34</v>
      </c>
      <c r="G12" s="33">
        <v>8</v>
      </c>
      <c r="H12" s="33" t="s">
        <v>35</v>
      </c>
      <c r="I12" s="34">
        <v>32.004000000000005</v>
      </c>
      <c r="J12" s="34">
        <v>1.8288000000000002</v>
      </c>
      <c r="K12" s="3">
        <v>0</v>
      </c>
      <c r="L12" s="52" t="s">
        <v>145</v>
      </c>
      <c r="M12" s="33"/>
      <c r="N12" s="33"/>
      <c r="O12" s="33"/>
      <c r="P12" s="33"/>
      <c r="Q12" s="33" t="s">
        <v>37</v>
      </c>
      <c r="R12" s="33"/>
      <c r="S12" s="33"/>
      <c r="T12" s="3"/>
      <c r="U12" s="3">
        <v>90</v>
      </c>
      <c r="V12" t="s">
        <v>343</v>
      </c>
      <c r="X12" s="54" t="s">
        <v>365</v>
      </c>
      <c r="Y12">
        <v>16</v>
      </c>
      <c r="Z12">
        <v>21</v>
      </c>
      <c r="AA12">
        <f t="shared" si="1"/>
        <v>37</v>
      </c>
      <c r="AB12" s="133">
        <f t="shared" si="0"/>
        <v>10.880829015544041</v>
      </c>
      <c r="AC12" s="133">
        <f>AC11+(100*Z12/193)</f>
        <v>88.60103626943004</v>
      </c>
      <c r="AD12" s="133">
        <f t="shared" si="2"/>
        <v>56.75675675675676</v>
      </c>
      <c r="AE12" s="54" t="s">
        <v>365</v>
      </c>
      <c r="AG12">
        <v>5</v>
      </c>
      <c r="AH12">
        <v>5</v>
      </c>
      <c r="AI12">
        <v>7</v>
      </c>
      <c r="AJ12">
        <v>1</v>
      </c>
      <c r="AK12">
        <v>0</v>
      </c>
      <c r="AL12">
        <v>0</v>
      </c>
      <c r="AM12">
        <v>4</v>
      </c>
      <c r="AN12">
        <v>15</v>
      </c>
      <c r="AO12">
        <f t="shared" si="3"/>
        <v>37</v>
      </c>
      <c r="AQ12" t="s">
        <v>366</v>
      </c>
      <c r="AR12">
        <f>AL15+AN15</f>
        <v>101</v>
      </c>
      <c r="AS12">
        <f>AR12+AK15+AM15</f>
        <v>135</v>
      </c>
      <c r="AT12" s="127">
        <f>AR12/AS12</f>
        <v>0.7481481481481481</v>
      </c>
      <c r="AU12" s="127">
        <f>AR12/193</f>
        <v>0.5233160621761658</v>
      </c>
      <c r="AV12" s="127">
        <f>AS12/297</f>
        <v>0.45454545454545453</v>
      </c>
      <c r="AW12" s="133">
        <f>AR12</f>
        <v>101</v>
      </c>
      <c r="AX12" s="137">
        <f>AR12/AW12</f>
        <v>1</v>
      </c>
    </row>
    <row r="13" spans="1:41" ht="12.75">
      <c r="A13" s="57">
        <v>5</v>
      </c>
      <c r="B13" s="3" t="s">
        <v>43</v>
      </c>
      <c r="C13" s="35">
        <v>2.2479</v>
      </c>
      <c r="D13" s="3">
        <v>282</v>
      </c>
      <c r="E13" s="33" t="s">
        <v>145</v>
      </c>
      <c r="F13" s="33" t="s">
        <v>34</v>
      </c>
      <c r="G13" s="33">
        <v>8</v>
      </c>
      <c r="H13" s="33" t="s">
        <v>35</v>
      </c>
      <c r="I13" s="34">
        <v>15.24</v>
      </c>
      <c r="J13" s="34">
        <v>1.8288000000000002</v>
      </c>
      <c r="K13" s="3">
        <v>90</v>
      </c>
      <c r="L13" s="52" t="s">
        <v>36</v>
      </c>
      <c r="M13" s="33"/>
      <c r="N13" s="33"/>
      <c r="O13" s="33"/>
      <c r="P13" s="33"/>
      <c r="Q13" s="33"/>
      <c r="R13" s="33" t="s">
        <v>37</v>
      </c>
      <c r="S13" s="33"/>
      <c r="T13" s="3"/>
      <c r="U13" s="3"/>
      <c r="V13" t="s">
        <v>343</v>
      </c>
      <c r="X13" s="54" t="s">
        <v>367</v>
      </c>
      <c r="Y13">
        <v>26</v>
      </c>
      <c r="Z13">
        <v>21</v>
      </c>
      <c r="AA13">
        <f t="shared" si="1"/>
        <v>47</v>
      </c>
      <c r="AB13" s="133">
        <f t="shared" si="0"/>
        <v>10.880829015544041</v>
      </c>
      <c r="AC13" s="133">
        <f>AC12+(100*Z13/193)</f>
        <v>99.48186528497408</v>
      </c>
      <c r="AD13" s="133">
        <f t="shared" si="2"/>
        <v>44.680851063829785</v>
      </c>
      <c r="AE13" s="54" t="s">
        <v>367</v>
      </c>
      <c r="AG13">
        <v>0</v>
      </c>
      <c r="AH13">
        <v>0</v>
      </c>
      <c r="AI13">
        <v>24</v>
      </c>
      <c r="AJ13">
        <v>17</v>
      </c>
      <c r="AK13">
        <v>2</v>
      </c>
      <c r="AL13">
        <v>0</v>
      </c>
      <c r="AM13">
        <v>0</v>
      </c>
      <c r="AN13">
        <v>4</v>
      </c>
      <c r="AO13">
        <f t="shared" si="3"/>
        <v>47</v>
      </c>
    </row>
    <row r="14" spans="1:41" ht="12.75">
      <c r="A14" s="58">
        <v>6</v>
      </c>
      <c r="B14" s="3" t="s">
        <v>104</v>
      </c>
      <c r="C14" s="35">
        <v>2.5526999999999997</v>
      </c>
      <c r="D14" s="3">
        <v>63</v>
      </c>
      <c r="E14" s="33" t="s">
        <v>145</v>
      </c>
      <c r="F14" s="33" t="s">
        <v>34</v>
      </c>
      <c r="G14" s="33">
        <v>8</v>
      </c>
      <c r="H14" s="33" t="s">
        <v>35</v>
      </c>
      <c r="I14" s="34">
        <v>18.288</v>
      </c>
      <c r="J14" s="34">
        <v>1.8288000000000002</v>
      </c>
      <c r="K14" s="3">
        <v>90</v>
      </c>
      <c r="L14" s="52" t="s">
        <v>36</v>
      </c>
      <c r="M14" s="33"/>
      <c r="N14" s="33"/>
      <c r="O14" s="33"/>
      <c r="P14" s="33"/>
      <c r="Q14" s="33" t="s">
        <v>37</v>
      </c>
      <c r="R14" s="33"/>
      <c r="S14" s="33"/>
      <c r="T14" s="3"/>
      <c r="U14" s="3">
        <v>0</v>
      </c>
      <c r="V14" t="s">
        <v>343</v>
      </c>
      <c r="X14" s="54" t="s">
        <v>368</v>
      </c>
      <c r="Y14">
        <v>13</v>
      </c>
      <c r="Z14">
        <v>1</v>
      </c>
      <c r="AA14">
        <f t="shared" si="1"/>
        <v>14</v>
      </c>
      <c r="AB14" s="133">
        <f t="shared" si="0"/>
        <v>0.5181347150259067</v>
      </c>
      <c r="AC14" s="133">
        <f>AC13+(100*Z14/193)</f>
        <v>99.99999999999999</v>
      </c>
      <c r="AD14" s="133">
        <f t="shared" si="2"/>
        <v>7.142857142857143</v>
      </c>
      <c r="AE14" s="54" t="s">
        <v>368</v>
      </c>
      <c r="AG14">
        <v>8</v>
      </c>
      <c r="AH14">
        <v>0</v>
      </c>
      <c r="AI14">
        <v>4</v>
      </c>
      <c r="AJ14">
        <v>1</v>
      </c>
      <c r="AK14">
        <v>0</v>
      </c>
      <c r="AL14">
        <v>0</v>
      </c>
      <c r="AM14">
        <v>1</v>
      </c>
      <c r="AN14">
        <v>0</v>
      </c>
      <c r="AO14">
        <f t="shared" si="3"/>
        <v>14</v>
      </c>
    </row>
    <row r="15" spans="1:41" ht="12.75">
      <c r="A15" s="57">
        <v>7</v>
      </c>
      <c r="B15" s="3" t="s">
        <v>216</v>
      </c>
      <c r="C15" s="35">
        <v>2.6289</v>
      </c>
      <c r="D15" s="3">
        <v>218</v>
      </c>
      <c r="E15" s="33" t="s">
        <v>145</v>
      </c>
      <c r="F15" s="33" t="s">
        <v>34</v>
      </c>
      <c r="G15" s="33">
        <v>8</v>
      </c>
      <c r="H15" s="33" t="s">
        <v>47</v>
      </c>
      <c r="I15" s="34">
        <v>14.630400000000002</v>
      </c>
      <c r="J15" s="34">
        <v>1.8288000000000002</v>
      </c>
      <c r="K15" s="3">
        <v>0</v>
      </c>
      <c r="L15" s="40" t="s">
        <v>145</v>
      </c>
      <c r="M15" s="33"/>
      <c r="N15" s="33"/>
      <c r="O15" s="33" t="s">
        <v>37</v>
      </c>
      <c r="P15" s="33"/>
      <c r="Q15" s="33"/>
      <c r="R15" s="33"/>
      <c r="S15" s="33"/>
      <c r="T15" s="3"/>
      <c r="U15" s="3"/>
      <c r="V15" t="s">
        <v>35</v>
      </c>
      <c r="Y15">
        <f>SUM(Y9:Y14)</f>
        <v>104</v>
      </c>
      <c r="Z15">
        <f>SUM(Z9:Z14)</f>
        <v>193</v>
      </c>
      <c r="AA15">
        <f t="shared" si="1"/>
        <v>297</v>
      </c>
      <c r="AD15" s="133">
        <f t="shared" si="2"/>
        <v>64.98316498316498</v>
      </c>
      <c r="AE15" s="54" t="s">
        <v>369</v>
      </c>
      <c r="AG15">
        <f>SUM(AG9:AG14)</f>
        <v>27</v>
      </c>
      <c r="AH15">
        <f>SUM(AH9:AH14)</f>
        <v>58</v>
      </c>
      <c r="AI15">
        <f aca="true" t="shared" si="4" ref="AI15:AN15">SUM(AI9:AI14)</f>
        <v>43</v>
      </c>
      <c r="AJ15">
        <f t="shared" si="4"/>
        <v>34</v>
      </c>
      <c r="AK15">
        <f t="shared" si="4"/>
        <v>20</v>
      </c>
      <c r="AL15">
        <f t="shared" si="4"/>
        <v>38</v>
      </c>
      <c r="AM15">
        <f t="shared" si="4"/>
        <v>14</v>
      </c>
      <c r="AN15">
        <f t="shared" si="4"/>
        <v>63</v>
      </c>
      <c r="AO15">
        <f t="shared" si="3"/>
        <v>297</v>
      </c>
    </row>
    <row r="16" spans="1:41" ht="12.75">
      <c r="A16" s="58">
        <v>8</v>
      </c>
      <c r="B16" s="3" t="s">
        <v>217</v>
      </c>
      <c r="C16" s="35">
        <v>2.6289</v>
      </c>
      <c r="D16" s="3">
        <v>218</v>
      </c>
      <c r="E16" s="33" t="s">
        <v>145</v>
      </c>
      <c r="F16" s="33" t="s">
        <v>34</v>
      </c>
      <c r="G16" s="33">
        <v>8</v>
      </c>
      <c r="H16" s="33" t="s">
        <v>47</v>
      </c>
      <c r="I16" s="34">
        <v>3.048</v>
      </c>
      <c r="J16" s="34">
        <v>1.8288000000000002</v>
      </c>
      <c r="K16" s="3">
        <v>0</v>
      </c>
      <c r="L16" s="40" t="s">
        <v>145</v>
      </c>
      <c r="M16" s="33"/>
      <c r="N16" s="33"/>
      <c r="O16" s="33" t="s">
        <v>37</v>
      </c>
      <c r="P16" s="33"/>
      <c r="Q16" s="33"/>
      <c r="R16" s="33"/>
      <c r="S16" s="33"/>
      <c r="T16" s="3"/>
      <c r="U16" s="3"/>
      <c r="V16" t="s">
        <v>35</v>
      </c>
      <c r="AF16" t="s">
        <v>370</v>
      </c>
      <c r="AH16" s="127">
        <f>AH15/193</f>
        <v>0.3005181347150259</v>
      </c>
      <c r="AI16" s="127"/>
      <c r="AJ16" s="127">
        <f>AJ15/193</f>
        <v>0.17616580310880828</v>
      </c>
      <c r="AK16" s="127"/>
      <c r="AL16" s="127">
        <f>AL15/193</f>
        <v>0.19689119170984457</v>
      </c>
      <c r="AM16" s="127"/>
      <c r="AN16" s="127">
        <f>AN15/193</f>
        <v>0.32642487046632124</v>
      </c>
      <c r="AO16" s="136">
        <f>SUM(AH16:AN16)</f>
        <v>1</v>
      </c>
    </row>
    <row r="17" spans="1:32" ht="12.75">
      <c r="A17" s="57">
        <v>9</v>
      </c>
      <c r="B17" s="3" t="s">
        <v>99</v>
      </c>
      <c r="C17" s="35">
        <v>2.6289</v>
      </c>
      <c r="D17" s="3">
        <v>218</v>
      </c>
      <c r="E17" s="33" t="s">
        <v>145</v>
      </c>
      <c r="F17" s="33" t="s">
        <v>34</v>
      </c>
      <c r="G17" s="33">
        <v>8</v>
      </c>
      <c r="H17" s="33" t="s">
        <v>47</v>
      </c>
      <c r="I17" s="34">
        <v>16.4592</v>
      </c>
      <c r="J17" s="34">
        <v>1.8288000000000002</v>
      </c>
      <c r="K17" s="3">
        <v>90</v>
      </c>
      <c r="L17" s="40" t="s">
        <v>36</v>
      </c>
      <c r="M17" s="33"/>
      <c r="N17" s="33"/>
      <c r="O17" s="33" t="s">
        <v>37</v>
      </c>
      <c r="P17" s="33"/>
      <c r="Q17" s="33"/>
      <c r="R17" s="33"/>
      <c r="S17" s="33"/>
      <c r="T17" s="3"/>
      <c r="U17" s="3"/>
      <c r="V17" t="s">
        <v>35</v>
      </c>
      <c r="AF17"/>
    </row>
    <row r="18" spans="1:32" ht="12.75">
      <c r="A18" s="58">
        <v>10</v>
      </c>
      <c r="B18" s="3" t="s">
        <v>100</v>
      </c>
      <c r="C18" s="35">
        <v>2.6289</v>
      </c>
      <c r="D18" s="3">
        <v>218</v>
      </c>
      <c r="E18" s="33" t="s">
        <v>145</v>
      </c>
      <c r="F18" s="33" t="s">
        <v>34</v>
      </c>
      <c r="G18" s="33">
        <v>8</v>
      </c>
      <c r="H18" s="33" t="s">
        <v>47</v>
      </c>
      <c r="I18" s="34">
        <v>1.524</v>
      </c>
      <c r="J18" s="34">
        <v>1.8288000000000002</v>
      </c>
      <c r="K18" s="3">
        <v>90</v>
      </c>
      <c r="L18" s="40" t="s">
        <v>36</v>
      </c>
      <c r="M18" s="33"/>
      <c r="N18" s="33"/>
      <c r="O18" s="33" t="s">
        <v>37</v>
      </c>
      <c r="P18" s="33"/>
      <c r="Q18" s="33"/>
      <c r="R18" s="33"/>
      <c r="S18" s="33"/>
      <c r="T18" s="3"/>
      <c r="U18" s="3"/>
      <c r="V18" t="s">
        <v>35</v>
      </c>
      <c r="AF18"/>
    </row>
    <row r="19" spans="1:37" ht="12.75">
      <c r="A19" s="57">
        <v>11</v>
      </c>
      <c r="B19" s="3" t="s">
        <v>233</v>
      </c>
      <c r="C19" s="35">
        <v>2.667</v>
      </c>
      <c r="D19" s="3">
        <v>83</v>
      </c>
      <c r="E19" s="33" t="s">
        <v>145</v>
      </c>
      <c r="F19" s="33" t="s">
        <v>34</v>
      </c>
      <c r="G19" s="33">
        <v>8</v>
      </c>
      <c r="H19" s="33" t="s">
        <v>145</v>
      </c>
      <c r="I19" s="34">
        <v>6.096</v>
      </c>
      <c r="J19" s="34">
        <v>0.45720000000000005</v>
      </c>
      <c r="K19" s="3">
        <v>0</v>
      </c>
      <c r="L19" s="52" t="s">
        <v>145</v>
      </c>
      <c r="M19" s="33"/>
      <c r="N19" s="33" t="s">
        <v>37</v>
      </c>
      <c r="O19" s="33"/>
      <c r="P19" s="33"/>
      <c r="Q19" s="33"/>
      <c r="R19" s="33"/>
      <c r="S19" s="33"/>
      <c r="T19" s="3"/>
      <c r="U19" s="3"/>
      <c r="V19" t="s">
        <v>35</v>
      </c>
      <c r="AF19"/>
      <c r="AH19" t="s">
        <v>262</v>
      </c>
      <c r="AI19" t="s">
        <v>296</v>
      </c>
      <c r="AJ19" t="s">
        <v>344</v>
      </c>
      <c r="AK19" t="s">
        <v>345</v>
      </c>
    </row>
    <row r="20" spans="1:39" ht="12.75">
      <c r="A20" s="58">
        <v>12</v>
      </c>
      <c r="B20" s="3" t="s">
        <v>234</v>
      </c>
      <c r="C20" s="35">
        <v>2.667</v>
      </c>
      <c r="D20" s="3">
        <v>83</v>
      </c>
      <c r="E20" s="33" t="s">
        <v>145</v>
      </c>
      <c r="F20" s="33" t="s">
        <v>34</v>
      </c>
      <c r="G20" s="33">
        <v>8</v>
      </c>
      <c r="H20" s="33" t="s">
        <v>145</v>
      </c>
      <c r="I20" s="34">
        <v>6.096</v>
      </c>
      <c r="J20" s="34">
        <v>1.2192</v>
      </c>
      <c r="K20" s="3">
        <v>0</v>
      </c>
      <c r="L20" s="52" t="s">
        <v>145</v>
      </c>
      <c r="M20" s="33"/>
      <c r="N20" s="33" t="s">
        <v>37</v>
      </c>
      <c r="O20" s="33"/>
      <c r="P20" s="33"/>
      <c r="Q20" s="33"/>
      <c r="R20" s="33"/>
      <c r="S20" s="33"/>
      <c r="T20" s="3"/>
      <c r="U20" s="3"/>
      <c r="V20" t="s">
        <v>35</v>
      </c>
      <c r="AF20"/>
      <c r="AH20" s="127">
        <f>AH15/193</f>
        <v>0.3005181347150259</v>
      </c>
      <c r="AI20" s="127">
        <f>AJ15/193</f>
        <v>0.17616580310880828</v>
      </c>
      <c r="AJ20" s="127">
        <f>AL15/193</f>
        <v>0.19689119170984457</v>
      </c>
      <c r="AK20" s="127">
        <f>AN15/193</f>
        <v>0.32642487046632124</v>
      </c>
      <c r="AM20" s="127"/>
    </row>
    <row r="21" spans="1:37" ht="12.75">
      <c r="A21" s="57">
        <v>13</v>
      </c>
      <c r="B21" s="3" t="s">
        <v>115</v>
      </c>
      <c r="C21" s="35">
        <v>2.667</v>
      </c>
      <c r="D21" s="3">
        <v>83</v>
      </c>
      <c r="E21" s="33" t="s">
        <v>145</v>
      </c>
      <c r="F21" s="33" t="s">
        <v>34</v>
      </c>
      <c r="G21" s="33">
        <v>8</v>
      </c>
      <c r="H21" s="33" t="s">
        <v>145</v>
      </c>
      <c r="I21" s="34">
        <v>18.288</v>
      </c>
      <c r="J21" s="34">
        <v>1.524</v>
      </c>
      <c r="K21" s="3">
        <v>90</v>
      </c>
      <c r="L21" s="52" t="s">
        <v>36</v>
      </c>
      <c r="M21" s="33"/>
      <c r="N21" s="33" t="s">
        <v>37</v>
      </c>
      <c r="O21" s="33"/>
      <c r="P21" s="33"/>
      <c r="Q21" s="33"/>
      <c r="R21" s="33"/>
      <c r="S21" s="33"/>
      <c r="T21" s="3"/>
      <c r="U21" s="3"/>
      <c r="V21" t="s">
        <v>35</v>
      </c>
      <c r="AH21">
        <f>AH15</f>
        <v>58</v>
      </c>
      <c r="AI21">
        <f>AJ15</f>
        <v>34</v>
      </c>
      <c r="AJ21">
        <f>AL15</f>
        <v>38</v>
      </c>
      <c r="AK21">
        <f>AN15</f>
        <v>63</v>
      </c>
    </row>
    <row r="22" spans="1:22" ht="12.75">
      <c r="A22" s="58">
        <v>14</v>
      </c>
      <c r="B22" s="3" t="s">
        <v>231</v>
      </c>
      <c r="C22" s="35">
        <v>2.667</v>
      </c>
      <c r="D22" s="3">
        <v>83</v>
      </c>
      <c r="E22" s="33" t="s">
        <v>145</v>
      </c>
      <c r="F22" s="33" t="s">
        <v>34</v>
      </c>
      <c r="G22" s="33">
        <v>8</v>
      </c>
      <c r="H22" s="33" t="s">
        <v>145</v>
      </c>
      <c r="I22" s="34">
        <v>32.308800000000005</v>
      </c>
      <c r="J22" s="34">
        <v>1.524</v>
      </c>
      <c r="K22" s="3">
        <v>0</v>
      </c>
      <c r="L22" s="52" t="s">
        <v>145</v>
      </c>
      <c r="M22" s="33"/>
      <c r="N22" s="33"/>
      <c r="O22" s="33"/>
      <c r="P22" s="33"/>
      <c r="Q22" s="33" t="s">
        <v>37</v>
      </c>
      <c r="R22" s="33"/>
      <c r="S22" s="33"/>
      <c r="T22" s="3"/>
      <c r="U22" s="3">
        <v>270</v>
      </c>
      <c r="V22" t="s">
        <v>343</v>
      </c>
    </row>
    <row r="23" spans="1:22" ht="12.75">
      <c r="A23" s="57">
        <v>15</v>
      </c>
      <c r="B23" s="3" t="s">
        <v>232</v>
      </c>
      <c r="C23" s="35">
        <v>2.667</v>
      </c>
      <c r="D23" s="3">
        <v>83</v>
      </c>
      <c r="E23" s="33" t="s">
        <v>145</v>
      </c>
      <c r="F23" s="33" t="s">
        <v>34</v>
      </c>
      <c r="G23" s="33">
        <v>8</v>
      </c>
      <c r="H23" s="33" t="s">
        <v>145</v>
      </c>
      <c r="I23" s="34">
        <v>28.651200000000003</v>
      </c>
      <c r="J23" s="34">
        <v>1.524</v>
      </c>
      <c r="K23" s="3">
        <v>0</v>
      </c>
      <c r="L23" s="52" t="s">
        <v>145</v>
      </c>
      <c r="M23" s="33"/>
      <c r="N23" s="33"/>
      <c r="O23" s="33"/>
      <c r="P23" s="33"/>
      <c r="Q23" s="33"/>
      <c r="R23" s="33" t="s">
        <v>37</v>
      </c>
      <c r="S23" s="33"/>
      <c r="T23" s="3"/>
      <c r="U23" s="3"/>
      <c r="V23" t="s">
        <v>343</v>
      </c>
    </row>
    <row r="24" spans="1:37" ht="12.75">
      <c r="A24" s="58">
        <v>16</v>
      </c>
      <c r="B24" s="3" t="s">
        <v>225</v>
      </c>
      <c r="C24" s="35">
        <v>2.8194</v>
      </c>
      <c r="D24" s="3">
        <v>336</v>
      </c>
      <c r="E24" s="33" t="s">
        <v>145</v>
      </c>
      <c r="F24" s="33" t="s">
        <v>34</v>
      </c>
      <c r="G24" s="33">
        <v>9</v>
      </c>
      <c r="H24" s="33" t="s">
        <v>35</v>
      </c>
      <c r="I24" s="34">
        <v>0</v>
      </c>
      <c r="J24" s="34">
        <v>1.6764000000000001</v>
      </c>
      <c r="K24" s="3">
        <v>0</v>
      </c>
      <c r="L24" s="52" t="s">
        <v>145</v>
      </c>
      <c r="M24" s="33"/>
      <c r="N24" s="33"/>
      <c r="O24" s="33"/>
      <c r="P24" s="33"/>
      <c r="Q24" s="33"/>
      <c r="R24" s="33" t="s">
        <v>37</v>
      </c>
      <c r="S24" s="33"/>
      <c r="T24" s="3"/>
      <c r="U24" s="3"/>
      <c r="V24" t="s">
        <v>343</v>
      </c>
      <c r="AH24" t="s">
        <v>145</v>
      </c>
      <c r="AI24" t="s">
        <v>371</v>
      </c>
      <c r="AJ24" t="s">
        <v>36</v>
      </c>
      <c r="AK24" t="s">
        <v>366</v>
      </c>
    </row>
    <row r="25" spans="1:37" ht="12.75">
      <c r="A25" s="57">
        <v>17</v>
      </c>
      <c r="B25" s="3" t="s">
        <v>226</v>
      </c>
      <c r="C25" s="35">
        <v>2.8194</v>
      </c>
      <c r="D25" s="3">
        <v>336</v>
      </c>
      <c r="E25" s="33" t="s">
        <v>145</v>
      </c>
      <c r="F25" s="33" t="s">
        <v>34</v>
      </c>
      <c r="G25" s="33">
        <v>9</v>
      </c>
      <c r="H25" s="33" t="s">
        <v>35</v>
      </c>
      <c r="I25" s="34">
        <v>0</v>
      </c>
      <c r="J25" s="34">
        <v>1.6764000000000001</v>
      </c>
      <c r="K25" s="3">
        <v>0</v>
      </c>
      <c r="L25" s="52" t="s">
        <v>145</v>
      </c>
      <c r="M25" s="33"/>
      <c r="N25" s="33"/>
      <c r="O25" s="33"/>
      <c r="P25" s="33"/>
      <c r="Q25" s="33"/>
      <c r="R25" s="33" t="s">
        <v>37</v>
      </c>
      <c r="S25" s="33"/>
      <c r="T25" s="3"/>
      <c r="U25" s="3"/>
      <c r="V25" t="s">
        <v>343</v>
      </c>
      <c r="AF25" s="54" t="s">
        <v>345</v>
      </c>
      <c r="AG25">
        <f>AM15+AN15</f>
        <v>77</v>
      </c>
      <c r="AH25">
        <f>AG25+AG26</f>
        <v>162</v>
      </c>
      <c r="AI25">
        <f>AG27+AG28</f>
        <v>135</v>
      </c>
      <c r="AJ25">
        <f>AG26+AG28</f>
        <v>162</v>
      </c>
      <c r="AK25">
        <f>AG25+AG27</f>
        <v>135</v>
      </c>
    </row>
    <row r="26" spans="1:33" ht="12.75">
      <c r="A26" s="58">
        <v>18</v>
      </c>
      <c r="B26" s="3" t="s">
        <v>108</v>
      </c>
      <c r="C26" s="35">
        <v>2.8194</v>
      </c>
      <c r="D26" s="3">
        <v>336</v>
      </c>
      <c r="E26" s="33" t="s">
        <v>145</v>
      </c>
      <c r="F26" s="33" t="s">
        <v>34</v>
      </c>
      <c r="G26" s="33">
        <v>9</v>
      </c>
      <c r="H26" s="33" t="s">
        <v>35</v>
      </c>
      <c r="I26" s="34">
        <v>0</v>
      </c>
      <c r="J26" s="34">
        <v>1.2192</v>
      </c>
      <c r="K26" s="3">
        <v>90</v>
      </c>
      <c r="L26" s="52" t="s">
        <v>36</v>
      </c>
      <c r="M26" s="33"/>
      <c r="N26" s="33"/>
      <c r="O26" s="33"/>
      <c r="P26" s="33"/>
      <c r="Q26" s="33"/>
      <c r="R26" s="33" t="s">
        <v>37</v>
      </c>
      <c r="S26" s="33"/>
      <c r="T26" s="3"/>
      <c r="U26" s="3"/>
      <c r="V26" t="s">
        <v>343</v>
      </c>
      <c r="AF26" s="54" t="s">
        <v>262</v>
      </c>
      <c r="AG26">
        <f>AG15+AH15</f>
        <v>85</v>
      </c>
    </row>
    <row r="27" spans="1:33" ht="12.75">
      <c r="A27" s="57">
        <v>19</v>
      </c>
      <c r="B27" s="3" t="s">
        <v>131</v>
      </c>
      <c r="C27" s="35">
        <v>3.2003999999999997</v>
      </c>
      <c r="D27" s="3">
        <v>69</v>
      </c>
      <c r="E27" s="33" t="s">
        <v>145</v>
      </c>
      <c r="F27" s="33" t="s">
        <v>34</v>
      </c>
      <c r="G27" s="33">
        <v>8</v>
      </c>
      <c r="H27" s="33" t="s">
        <v>145</v>
      </c>
      <c r="I27" s="34">
        <v>18.288</v>
      </c>
      <c r="J27" s="34">
        <v>1.8288000000000002</v>
      </c>
      <c r="K27" s="3">
        <v>90</v>
      </c>
      <c r="L27" s="52" t="s">
        <v>36</v>
      </c>
      <c r="M27" s="33"/>
      <c r="N27" s="33"/>
      <c r="O27" s="33"/>
      <c r="P27" s="33" t="s">
        <v>37</v>
      </c>
      <c r="Q27" s="33"/>
      <c r="R27" s="33"/>
      <c r="S27" s="33"/>
      <c r="T27" s="3"/>
      <c r="U27" s="3"/>
      <c r="V27" t="s">
        <v>343</v>
      </c>
      <c r="AF27" s="54" t="s">
        <v>344</v>
      </c>
      <c r="AG27">
        <f>AK15+AL15</f>
        <v>58</v>
      </c>
    </row>
    <row r="28" spans="1:33" ht="12.75">
      <c r="A28" s="58">
        <v>20</v>
      </c>
      <c r="B28" s="3" t="s">
        <v>132</v>
      </c>
      <c r="C28" s="35">
        <v>3.2003999999999997</v>
      </c>
      <c r="D28" s="3">
        <v>69</v>
      </c>
      <c r="E28" s="33" t="s">
        <v>145</v>
      </c>
      <c r="F28" s="33" t="s">
        <v>34</v>
      </c>
      <c r="G28" s="33">
        <v>8</v>
      </c>
      <c r="H28" s="33" t="s">
        <v>145</v>
      </c>
      <c r="I28" s="34">
        <v>13.716000000000001</v>
      </c>
      <c r="J28" s="34">
        <v>1.6764000000000001</v>
      </c>
      <c r="K28" s="3">
        <v>90</v>
      </c>
      <c r="L28" s="52" t="s">
        <v>36</v>
      </c>
      <c r="M28" s="33"/>
      <c r="N28" s="33"/>
      <c r="O28" s="33"/>
      <c r="P28" s="33" t="s">
        <v>37</v>
      </c>
      <c r="Q28" s="33"/>
      <c r="R28" s="33"/>
      <c r="S28" s="33"/>
      <c r="T28" s="3"/>
      <c r="U28" s="3"/>
      <c r="V28" t="s">
        <v>343</v>
      </c>
      <c r="AF28" s="54" t="s">
        <v>296</v>
      </c>
      <c r="AG28">
        <f>AI15+AJ15</f>
        <v>77</v>
      </c>
    </row>
    <row r="29" spans="1:22" ht="12.75">
      <c r="A29" s="57">
        <v>21</v>
      </c>
      <c r="B29" s="3" t="s">
        <v>133</v>
      </c>
      <c r="C29" s="35">
        <v>3.2003999999999997</v>
      </c>
      <c r="D29" s="3">
        <v>69</v>
      </c>
      <c r="E29" s="33" t="s">
        <v>145</v>
      </c>
      <c r="F29" s="33" t="s">
        <v>34</v>
      </c>
      <c r="G29" s="33">
        <v>8</v>
      </c>
      <c r="H29" s="33" t="s">
        <v>145</v>
      </c>
      <c r="I29" s="34">
        <v>8.5344</v>
      </c>
      <c r="J29" s="34">
        <v>1.0668</v>
      </c>
      <c r="K29" s="3">
        <v>90</v>
      </c>
      <c r="L29" s="52" t="s">
        <v>36</v>
      </c>
      <c r="M29" s="33"/>
      <c r="N29" s="33"/>
      <c r="O29" s="33"/>
      <c r="P29" s="33" t="s">
        <v>37</v>
      </c>
      <c r="Q29" s="33"/>
      <c r="R29" s="33"/>
      <c r="S29" s="33"/>
      <c r="T29" s="3"/>
      <c r="U29" s="3"/>
      <c r="V29" t="s">
        <v>343</v>
      </c>
    </row>
    <row r="30" spans="1:22" ht="12.75">
      <c r="A30" s="58">
        <v>22</v>
      </c>
      <c r="B30" s="3" t="s">
        <v>245</v>
      </c>
      <c r="C30" s="35">
        <v>3.2003999999999997</v>
      </c>
      <c r="D30" s="3">
        <v>189</v>
      </c>
      <c r="E30" s="33" t="s">
        <v>145</v>
      </c>
      <c r="F30" s="33" t="s">
        <v>34</v>
      </c>
      <c r="G30" s="33">
        <v>8</v>
      </c>
      <c r="H30" s="33" t="s">
        <v>145</v>
      </c>
      <c r="I30" s="34">
        <v>22.86</v>
      </c>
      <c r="J30" s="34">
        <v>1.8288000000000002</v>
      </c>
      <c r="K30" s="3">
        <v>170</v>
      </c>
      <c r="L30" s="52" t="s">
        <v>145</v>
      </c>
      <c r="M30" s="33"/>
      <c r="N30" s="33"/>
      <c r="O30" s="33"/>
      <c r="P30" s="33"/>
      <c r="Q30" s="33"/>
      <c r="R30" s="33"/>
      <c r="S30" s="33" t="s">
        <v>37</v>
      </c>
      <c r="T30" s="3"/>
      <c r="U30" s="3"/>
      <c r="V30" t="s">
        <v>343</v>
      </c>
    </row>
    <row r="31" spans="1:22" ht="12.75">
      <c r="A31" s="57">
        <v>23</v>
      </c>
      <c r="B31" s="3" t="s">
        <v>196</v>
      </c>
      <c r="C31" s="35">
        <v>3.3146999999999998</v>
      </c>
      <c r="D31" s="3">
        <v>134</v>
      </c>
      <c r="E31" s="33" t="s">
        <v>145</v>
      </c>
      <c r="F31" s="33" t="s">
        <v>34</v>
      </c>
      <c r="G31" s="33">
        <v>8</v>
      </c>
      <c r="H31" s="33" t="s">
        <v>145</v>
      </c>
      <c r="I31" s="34">
        <v>8.2296</v>
      </c>
      <c r="J31" s="34">
        <v>1.524</v>
      </c>
      <c r="K31" s="3">
        <v>0</v>
      </c>
      <c r="L31" s="52" t="s">
        <v>145</v>
      </c>
      <c r="M31" s="33"/>
      <c r="N31" s="33"/>
      <c r="O31" s="33"/>
      <c r="P31" s="33" t="s">
        <v>37</v>
      </c>
      <c r="Q31" s="33"/>
      <c r="R31" s="33"/>
      <c r="S31" s="33"/>
      <c r="T31" s="3"/>
      <c r="U31" s="3"/>
      <c r="V31" t="s">
        <v>343</v>
      </c>
    </row>
    <row r="32" spans="1:22" ht="12.75">
      <c r="A32" s="58">
        <v>24</v>
      </c>
      <c r="B32" s="3" t="s">
        <v>197</v>
      </c>
      <c r="C32" s="35">
        <v>3.3146999999999998</v>
      </c>
      <c r="D32" s="3">
        <v>134</v>
      </c>
      <c r="E32" s="33" t="s">
        <v>145</v>
      </c>
      <c r="F32" s="33" t="s">
        <v>34</v>
      </c>
      <c r="G32" s="33">
        <v>8</v>
      </c>
      <c r="H32" s="33" t="s">
        <v>145</v>
      </c>
      <c r="I32" s="34">
        <v>7.62</v>
      </c>
      <c r="J32" s="34">
        <v>1.8288000000000002</v>
      </c>
      <c r="K32" s="3">
        <v>0</v>
      </c>
      <c r="L32" s="52" t="s">
        <v>145</v>
      </c>
      <c r="M32" s="33"/>
      <c r="N32" s="33"/>
      <c r="O32" s="33"/>
      <c r="P32" s="33"/>
      <c r="Q32" s="33"/>
      <c r="R32" s="33" t="s">
        <v>37</v>
      </c>
      <c r="S32" s="33"/>
      <c r="T32" s="3"/>
      <c r="U32" s="3"/>
      <c r="V32" t="s">
        <v>343</v>
      </c>
    </row>
    <row r="33" spans="1:22" ht="12.75">
      <c r="A33" s="57">
        <v>25</v>
      </c>
      <c r="B33" s="3" t="s">
        <v>198</v>
      </c>
      <c r="C33" s="35">
        <v>3.3146999999999998</v>
      </c>
      <c r="D33" s="3">
        <v>134</v>
      </c>
      <c r="E33" s="33" t="s">
        <v>145</v>
      </c>
      <c r="F33" s="33" t="s">
        <v>34</v>
      </c>
      <c r="G33" s="33">
        <v>8</v>
      </c>
      <c r="H33" s="33" t="s">
        <v>145</v>
      </c>
      <c r="I33" s="34">
        <v>8.2296</v>
      </c>
      <c r="J33" s="34">
        <v>1.524</v>
      </c>
      <c r="K33" s="3">
        <v>0</v>
      </c>
      <c r="L33" s="52" t="s">
        <v>145</v>
      </c>
      <c r="M33" s="33"/>
      <c r="N33" s="33"/>
      <c r="O33" s="33"/>
      <c r="P33" s="33" t="s">
        <v>37</v>
      </c>
      <c r="Q33" s="33"/>
      <c r="R33" s="33"/>
      <c r="S33" s="33"/>
      <c r="T33" s="3"/>
      <c r="U33" s="3"/>
      <c r="V33" t="s">
        <v>343</v>
      </c>
    </row>
    <row r="34" spans="1:22" ht="12.75">
      <c r="A34" s="58">
        <v>26</v>
      </c>
      <c r="B34" s="3" t="s">
        <v>199</v>
      </c>
      <c r="C34" s="35">
        <v>3.3146999999999998</v>
      </c>
      <c r="D34" s="3">
        <v>134</v>
      </c>
      <c r="E34" s="33" t="s">
        <v>145</v>
      </c>
      <c r="F34" s="33" t="s">
        <v>34</v>
      </c>
      <c r="G34" s="33">
        <v>8</v>
      </c>
      <c r="H34" s="33" t="s">
        <v>145</v>
      </c>
      <c r="I34" s="34">
        <v>7.62</v>
      </c>
      <c r="J34" s="34">
        <v>1.524</v>
      </c>
      <c r="K34" s="3">
        <v>0</v>
      </c>
      <c r="L34" s="52" t="s">
        <v>145</v>
      </c>
      <c r="M34" s="33"/>
      <c r="N34" s="33"/>
      <c r="O34" s="33"/>
      <c r="P34" s="33" t="s">
        <v>37</v>
      </c>
      <c r="Q34" s="33"/>
      <c r="R34" s="33"/>
      <c r="S34" s="33"/>
      <c r="T34" s="3"/>
      <c r="U34" s="3"/>
      <c r="V34" t="s">
        <v>343</v>
      </c>
    </row>
    <row r="35" spans="1:22" ht="12.75">
      <c r="A35" s="57">
        <v>27</v>
      </c>
      <c r="B35" s="3" t="s">
        <v>87</v>
      </c>
      <c r="C35" s="35">
        <v>3.3146999999999998</v>
      </c>
      <c r="D35" s="3">
        <v>134</v>
      </c>
      <c r="E35" s="33" t="s">
        <v>145</v>
      </c>
      <c r="F35" s="33" t="s">
        <v>34</v>
      </c>
      <c r="G35" s="33">
        <v>8</v>
      </c>
      <c r="H35" s="33" t="s">
        <v>145</v>
      </c>
      <c r="I35" s="34">
        <v>15.8496</v>
      </c>
      <c r="J35" s="34">
        <v>1.524</v>
      </c>
      <c r="K35" s="3">
        <v>90</v>
      </c>
      <c r="L35" s="52" t="s">
        <v>36</v>
      </c>
      <c r="M35" s="33"/>
      <c r="N35" s="33"/>
      <c r="O35" s="33"/>
      <c r="P35" s="33"/>
      <c r="Q35" s="33"/>
      <c r="R35" s="33"/>
      <c r="S35" s="33" t="s">
        <v>37</v>
      </c>
      <c r="T35" s="3">
        <v>0</v>
      </c>
      <c r="U35" s="3"/>
      <c r="V35" t="s">
        <v>343</v>
      </c>
    </row>
    <row r="36" spans="1:22" ht="12.75">
      <c r="A36" s="58">
        <v>28</v>
      </c>
      <c r="B36" s="3" t="s">
        <v>151</v>
      </c>
      <c r="C36" s="35">
        <v>3.3146999999999998</v>
      </c>
      <c r="D36" s="3">
        <v>224</v>
      </c>
      <c r="E36" s="33" t="s">
        <v>145</v>
      </c>
      <c r="F36" s="33" t="s">
        <v>34</v>
      </c>
      <c r="G36" s="33">
        <v>8</v>
      </c>
      <c r="H36" s="33" t="s">
        <v>145</v>
      </c>
      <c r="I36" s="34">
        <v>16.764</v>
      </c>
      <c r="J36" s="34">
        <v>1.8288000000000002</v>
      </c>
      <c r="K36" s="3">
        <v>5</v>
      </c>
      <c r="L36" s="52" t="s">
        <v>145</v>
      </c>
      <c r="M36" s="33"/>
      <c r="N36" s="33"/>
      <c r="O36" s="33"/>
      <c r="P36" s="33"/>
      <c r="Q36" s="33"/>
      <c r="R36" s="33"/>
      <c r="S36" s="33" t="s">
        <v>37</v>
      </c>
      <c r="T36" s="3"/>
      <c r="U36" s="3"/>
      <c r="V36" t="s">
        <v>343</v>
      </c>
    </row>
    <row r="37" spans="1:22" ht="12.75">
      <c r="A37" s="57">
        <v>29</v>
      </c>
      <c r="B37" s="3" t="s">
        <v>45</v>
      </c>
      <c r="C37" s="35">
        <v>3.3146999999999998</v>
      </c>
      <c r="D37" s="3">
        <v>224</v>
      </c>
      <c r="E37" s="33" t="s">
        <v>145</v>
      </c>
      <c r="F37" s="33" t="s">
        <v>34</v>
      </c>
      <c r="G37" s="33">
        <v>8</v>
      </c>
      <c r="H37" s="33" t="s">
        <v>145</v>
      </c>
      <c r="I37" s="34">
        <v>27.432000000000002</v>
      </c>
      <c r="J37" s="34">
        <v>1.8288000000000002</v>
      </c>
      <c r="K37" s="3">
        <v>90</v>
      </c>
      <c r="L37" s="52" t="s">
        <v>36</v>
      </c>
      <c r="M37" s="33"/>
      <c r="N37" s="33"/>
      <c r="O37" s="33"/>
      <c r="P37" s="33" t="s">
        <v>37</v>
      </c>
      <c r="Q37" s="33"/>
      <c r="R37" s="33"/>
      <c r="S37" s="33"/>
      <c r="T37" s="3"/>
      <c r="U37" s="3"/>
      <c r="V37" t="s">
        <v>343</v>
      </c>
    </row>
    <row r="38" spans="1:22" ht="12.75">
      <c r="A38" s="58">
        <v>30</v>
      </c>
      <c r="B38" s="3" t="s">
        <v>49</v>
      </c>
      <c r="C38" s="35">
        <v>3.3528</v>
      </c>
      <c r="D38" s="3">
        <v>32</v>
      </c>
      <c r="E38" s="33" t="s">
        <v>145</v>
      </c>
      <c r="F38" s="33" t="s">
        <v>34</v>
      </c>
      <c r="G38" s="33">
        <v>8</v>
      </c>
      <c r="H38" s="33" t="s">
        <v>35</v>
      </c>
      <c r="I38" s="34">
        <v>17.3736</v>
      </c>
      <c r="J38" s="34">
        <v>0</v>
      </c>
      <c r="K38" s="3">
        <v>90</v>
      </c>
      <c r="L38" s="52" t="s">
        <v>36</v>
      </c>
      <c r="M38" s="33"/>
      <c r="N38" s="33"/>
      <c r="O38" s="33"/>
      <c r="P38" s="33"/>
      <c r="Q38" s="33"/>
      <c r="R38" s="33"/>
      <c r="S38" s="33" t="s">
        <v>37</v>
      </c>
      <c r="T38" s="3">
        <v>0</v>
      </c>
      <c r="U38" s="3"/>
      <c r="V38" t="s">
        <v>343</v>
      </c>
    </row>
    <row r="39" spans="1:22" ht="12.75">
      <c r="A39" s="57">
        <v>31</v>
      </c>
      <c r="B39" s="3" t="s">
        <v>327</v>
      </c>
      <c r="C39" s="35">
        <v>3.429</v>
      </c>
      <c r="D39" s="3">
        <v>47</v>
      </c>
      <c r="E39" s="33" t="s">
        <v>145</v>
      </c>
      <c r="F39" s="33" t="s">
        <v>34</v>
      </c>
      <c r="G39" s="33">
        <v>8</v>
      </c>
      <c r="H39" s="33" t="s">
        <v>35</v>
      </c>
      <c r="I39" s="34">
        <v>0</v>
      </c>
      <c r="J39" s="34">
        <v>1.6764000000000001</v>
      </c>
      <c r="K39" s="3">
        <v>150</v>
      </c>
      <c r="L39" s="52"/>
      <c r="M39" s="33"/>
      <c r="N39" s="33" t="s">
        <v>37</v>
      </c>
      <c r="O39" s="33"/>
      <c r="P39" s="33"/>
      <c r="Q39" s="33"/>
      <c r="R39" s="33"/>
      <c r="S39" s="33"/>
      <c r="T39" s="3"/>
      <c r="U39" s="3"/>
      <c r="V39" t="s">
        <v>35</v>
      </c>
    </row>
    <row r="40" spans="1:22" ht="12.75">
      <c r="A40" s="58">
        <v>32</v>
      </c>
      <c r="B40" s="3" t="s">
        <v>328</v>
      </c>
      <c r="C40" s="35">
        <v>3.429</v>
      </c>
      <c r="D40" s="3">
        <v>47</v>
      </c>
      <c r="E40" s="33" t="s">
        <v>145</v>
      </c>
      <c r="F40" s="33" t="s">
        <v>34</v>
      </c>
      <c r="G40" s="33">
        <v>8</v>
      </c>
      <c r="H40" s="33" t="s">
        <v>35</v>
      </c>
      <c r="I40" s="34">
        <v>4.8768</v>
      </c>
      <c r="J40" s="34">
        <v>1.6764000000000001</v>
      </c>
      <c r="K40" s="3">
        <v>165</v>
      </c>
      <c r="L40" s="52"/>
      <c r="M40" s="33"/>
      <c r="N40" s="33" t="s">
        <v>37</v>
      </c>
      <c r="O40" s="33"/>
      <c r="P40" s="33"/>
      <c r="Q40" s="33"/>
      <c r="R40" s="33"/>
      <c r="S40" s="33"/>
      <c r="T40" s="3"/>
      <c r="U40" s="3"/>
      <c r="V40" t="s">
        <v>35</v>
      </c>
    </row>
    <row r="41" spans="1:22" ht="12.75">
      <c r="A41" s="57">
        <v>33</v>
      </c>
      <c r="B41" s="3" t="s">
        <v>184</v>
      </c>
      <c r="C41" s="35">
        <v>3.429</v>
      </c>
      <c r="D41" s="3">
        <v>186</v>
      </c>
      <c r="E41" s="33" t="s">
        <v>145</v>
      </c>
      <c r="F41" s="33" t="s">
        <v>41</v>
      </c>
      <c r="G41" s="33">
        <v>8</v>
      </c>
      <c r="H41" s="33" t="s">
        <v>35</v>
      </c>
      <c r="I41" s="34">
        <v>22.250400000000003</v>
      </c>
      <c r="J41" s="34">
        <v>2.4384</v>
      </c>
      <c r="K41" s="3">
        <v>0</v>
      </c>
      <c r="L41" s="52" t="s">
        <v>145</v>
      </c>
      <c r="M41" s="33"/>
      <c r="N41" s="33" t="s">
        <v>37</v>
      </c>
      <c r="O41" s="33"/>
      <c r="P41" s="33"/>
      <c r="Q41" s="33"/>
      <c r="R41" s="33"/>
      <c r="S41" s="33"/>
      <c r="T41" s="3"/>
      <c r="U41" s="3"/>
      <c r="V41" t="s">
        <v>35</v>
      </c>
    </row>
    <row r="42" spans="1:22" ht="12.75">
      <c r="A42" s="58">
        <v>34</v>
      </c>
      <c r="B42" s="3" t="s">
        <v>185</v>
      </c>
      <c r="C42" s="35">
        <v>3.429</v>
      </c>
      <c r="D42" s="3">
        <v>186</v>
      </c>
      <c r="E42" s="33" t="s">
        <v>145</v>
      </c>
      <c r="F42" s="33" t="s">
        <v>41</v>
      </c>
      <c r="G42" s="33">
        <v>8</v>
      </c>
      <c r="H42" s="33" t="s">
        <v>35</v>
      </c>
      <c r="I42" s="34">
        <v>10.972800000000001</v>
      </c>
      <c r="J42" s="34">
        <v>0.9144000000000001</v>
      </c>
      <c r="K42" s="3">
        <v>0</v>
      </c>
      <c r="L42" s="52" t="s">
        <v>145</v>
      </c>
      <c r="M42" s="33"/>
      <c r="N42" s="33"/>
      <c r="O42" s="33" t="s">
        <v>37</v>
      </c>
      <c r="P42" s="33"/>
      <c r="Q42" s="33"/>
      <c r="R42" s="33"/>
      <c r="S42" s="33"/>
      <c r="T42" s="3"/>
      <c r="U42" s="3"/>
      <c r="V42" t="s">
        <v>35</v>
      </c>
    </row>
    <row r="43" spans="1:22" ht="12.75">
      <c r="A43" s="57">
        <v>35</v>
      </c>
      <c r="B43" s="3" t="s">
        <v>299</v>
      </c>
      <c r="C43" s="35">
        <v>3.429</v>
      </c>
      <c r="D43" s="3">
        <v>186</v>
      </c>
      <c r="E43" s="33" t="s">
        <v>145</v>
      </c>
      <c r="F43" s="33" t="s">
        <v>41</v>
      </c>
      <c r="G43" s="33">
        <v>8</v>
      </c>
      <c r="H43" s="33" t="s">
        <v>35</v>
      </c>
      <c r="I43" s="34">
        <v>15.24</v>
      </c>
      <c r="J43" s="34">
        <v>0.9144000000000001</v>
      </c>
      <c r="K43" s="3">
        <v>130</v>
      </c>
      <c r="L43" s="52"/>
      <c r="M43" s="33"/>
      <c r="N43" s="33"/>
      <c r="O43" s="33" t="s">
        <v>37</v>
      </c>
      <c r="P43" s="33"/>
      <c r="Q43" s="33"/>
      <c r="R43" s="33"/>
      <c r="S43" s="33"/>
      <c r="T43" s="3"/>
      <c r="U43" s="3"/>
      <c r="V43" t="s">
        <v>35</v>
      </c>
    </row>
    <row r="44" spans="1:22" ht="12.75">
      <c r="A44" s="58">
        <v>36</v>
      </c>
      <c r="B44" s="3" t="s">
        <v>326</v>
      </c>
      <c r="C44" s="35">
        <v>3.429</v>
      </c>
      <c r="D44" s="3">
        <v>186</v>
      </c>
      <c r="E44" s="33" t="s">
        <v>145</v>
      </c>
      <c r="F44" s="33" t="s">
        <v>41</v>
      </c>
      <c r="G44" s="33">
        <v>8</v>
      </c>
      <c r="H44" s="33" t="s">
        <v>35</v>
      </c>
      <c r="I44" s="34">
        <v>15.24</v>
      </c>
      <c r="J44" s="34">
        <v>1.2192</v>
      </c>
      <c r="K44" s="3">
        <v>160</v>
      </c>
      <c r="L44" s="52"/>
      <c r="M44" s="33"/>
      <c r="N44" s="33"/>
      <c r="O44" s="33" t="s">
        <v>37</v>
      </c>
      <c r="P44" s="33"/>
      <c r="Q44" s="33"/>
      <c r="R44" s="33"/>
      <c r="S44" s="33"/>
      <c r="T44" s="3"/>
      <c r="U44" s="3"/>
      <c r="V44" t="s">
        <v>35</v>
      </c>
    </row>
    <row r="45" spans="1:22" ht="12.75">
      <c r="A45" s="57">
        <v>37</v>
      </c>
      <c r="B45" s="3" t="s">
        <v>79</v>
      </c>
      <c r="C45" s="35">
        <v>3.429</v>
      </c>
      <c r="D45" s="3">
        <v>186</v>
      </c>
      <c r="E45" s="33" t="s">
        <v>145</v>
      </c>
      <c r="F45" s="33" t="s">
        <v>41</v>
      </c>
      <c r="G45" s="33">
        <v>8</v>
      </c>
      <c r="H45" s="33" t="s">
        <v>35</v>
      </c>
      <c r="I45" s="34">
        <v>15.24</v>
      </c>
      <c r="J45" s="34" t="s">
        <v>35</v>
      </c>
      <c r="K45" s="3">
        <v>90</v>
      </c>
      <c r="L45" s="52" t="s">
        <v>36</v>
      </c>
      <c r="M45" s="33"/>
      <c r="N45" s="33"/>
      <c r="O45" s="33"/>
      <c r="P45" s="33"/>
      <c r="Q45" s="33"/>
      <c r="R45" s="33"/>
      <c r="S45" s="33" t="s">
        <v>37</v>
      </c>
      <c r="T45" s="3"/>
      <c r="U45" s="3">
        <v>0</v>
      </c>
      <c r="V45" t="s">
        <v>343</v>
      </c>
    </row>
    <row r="46" spans="1:22" ht="12.75">
      <c r="A46" s="58">
        <v>38</v>
      </c>
      <c r="B46" s="3" t="s">
        <v>251</v>
      </c>
      <c r="C46" s="35">
        <v>3.429</v>
      </c>
      <c r="D46" s="3">
        <v>243</v>
      </c>
      <c r="E46" s="33" t="s">
        <v>145</v>
      </c>
      <c r="F46" s="33" t="s">
        <v>34</v>
      </c>
      <c r="G46" s="33">
        <v>8</v>
      </c>
      <c r="H46" s="33" t="s">
        <v>145</v>
      </c>
      <c r="I46" s="34">
        <v>20.1168</v>
      </c>
      <c r="J46" s="34">
        <v>1.6764000000000001</v>
      </c>
      <c r="K46" s="3">
        <v>0</v>
      </c>
      <c r="L46" s="52" t="s">
        <v>145</v>
      </c>
      <c r="M46" s="33"/>
      <c r="N46" s="33"/>
      <c r="O46" s="33"/>
      <c r="P46" s="33"/>
      <c r="Q46" s="33"/>
      <c r="R46" s="33" t="s">
        <v>37</v>
      </c>
      <c r="S46" s="33"/>
      <c r="T46" s="3"/>
      <c r="U46" s="3"/>
      <c r="V46" t="s">
        <v>343</v>
      </c>
    </row>
    <row r="47" spans="1:22" ht="12.75">
      <c r="A47" s="57">
        <v>39</v>
      </c>
      <c r="B47" s="3" t="s">
        <v>252</v>
      </c>
      <c r="C47" s="35">
        <v>3.429</v>
      </c>
      <c r="D47" s="3">
        <v>243</v>
      </c>
      <c r="E47" s="33" t="s">
        <v>145</v>
      </c>
      <c r="F47" s="33" t="s">
        <v>34</v>
      </c>
      <c r="G47" s="33">
        <v>8</v>
      </c>
      <c r="H47" s="33" t="s">
        <v>145</v>
      </c>
      <c r="I47" s="34">
        <v>7.010400000000001</v>
      </c>
      <c r="J47" s="34">
        <v>1.8288000000000002</v>
      </c>
      <c r="K47" s="3">
        <v>0</v>
      </c>
      <c r="L47" s="52" t="s">
        <v>145</v>
      </c>
      <c r="M47" s="33"/>
      <c r="N47" s="33"/>
      <c r="O47" s="33"/>
      <c r="P47" s="33" t="s">
        <v>37</v>
      </c>
      <c r="Q47" s="33"/>
      <c r="R47" s="33"/>
      <c r="S47" s="33"/>
      <c r="T47" s="3"/>
      <c r="U47" s="3"/>
      <c r="V47" t="s">
        <v>343</v>
      </c>
    </row>
    <row r="48" spans="1:22" ht="12.75">
      <c r="A48" s="58">
        <v>40</v>
      </c>
      <c r="B48" s="3" t="s">
        <v>253</v>
      </c>
      <c r="C48" s="35">
        <v>3.429</v>
      </c>
      <c r="D48" s="3">
        <v>243</v>
      </c>
      <c r="E48" s="33" t="s">
        <v>145</v>
      </c>
      <c r="F48" s="33" t="s">
        <v>34</v>
      </c>
      <c r="G48" s="33">
        <v>8</v>
      </c>
      <c r="H48" s="33" t="s">
        <v>145</v>
      </c>
      <c r="I48" s="34">
        <v>8.5344</v>
      </c>
      <c r="J48" s="34">
        <v>1.8288000000000002</v>
      </c>
      <c r="K48" s="3">
        <v>0</v>
      </c>
      <c r="L48" s="52" t="s">
        <v>145</v>
      </c>
      <c r="M48" s="33"/>
      <c r="N48" s="33"/>
      <c r="O48" s="33"/>
      <c r="P48" s="33" t="s">
        <v>37</v>
      </c>
      <c r="Q48" s="33"/>
      <c r="R48" s="33"/>
      <c r="S48" s="33"/>
      <c r="T48" s="3"/>
      <c r="U48" s="3"/>
      <c r="V48" t="s">
        <v>343</v>
      </c>
    </row>
    <row r="49" spans="1:22" ht="12.75">
      <c r="A49" s="57">
        <v>41</v>
      </c>
      <c r="B49" s="3" t="s">
        <v>134</v>
      </c>
      <c r="C49" s="35">
        <v>3.429</v>
      </c>
      <c r="D49" s="3">
        <v>243</v>
      </c>
      <c r="E49" s="33" t="s">
        <v>145</v>
      </c>
      <c r="F49" s="33" t="s">
        <v>34</v>
      </c>
      <c r="G49" s="33">
        <v>8</v>
      </c>
      <c r="H49" s="33" t="s">
        <v>145</v>
      </c>
      <c r="I49" s="34">
        <v>18.288</v>
      </c>
      <c r="J49" s="34">
        <v>1.8288000000000002</v>
      </c>
      <c r="K49" s="3">
        <v>90</v>
      </c>
      <c r="L49" s="52" t="s">
        <v>36</v>
      </c>
      <c r="M49" s="33"/>
      <c r="N49" s="33"/>
      <c r="O49" s="33"/>
      <c r="P49" s="33" t="s">
        <v>37</v>
      </c>
      <c r="Q49" s="33"/>
      <c r="R49" s="33"/>
      <c r="S49" s="33"/>
      <c r="T49" s="3"/>
      <c r="U49" s="3"/>
      <c r="V49" t="s">
        <v>343</v>
      </c>
    </row>
    <row r="50" spans="1:22" ht="12.75">
      <c r="A50" s="58">
        <v>42</v>
      </c>
      <c r="B50" s="3" t="s">
        <v>174</v>
      </c>
      <c r="C50" s="35">
        <v>3.4671</v>
      </c>
      <c r="D50" s="3">
        <v>316</v>
      </c>
      <c r="E50" s="33" t="s">
        <v>145</v>
      </c>
      <c r="F50" s="33" t="s">
        <v>34</v>
      </c>
      <c r="G50" s="33">
        <v>8</v>
      </c>
      <c r="H50" s="33" t="s">
        <v>145</v>
      </c>
      <c r="I50" s="34">
        <v>30.48</v>
      </c>
      <c r="J50" s="34">
        <v>1.8288000000000002</v>
      </c>
      <c r="K50" s="3">
        <v>10</v>
      </c>
      <c r="L50" s="52" t="s">
        <v>145</v>
      </c>
      <c r="M50" s="33"/>
      <c r="N50" s="33"/>
      <c r="O50" s="33"/>
      <c r="P50" s="33"/>
      <c r="Q50" s="33"/>
      <c r="R50" s="33" t="s">
        <v>37</v>
      </c>
      <c r="S50" s="33"/>
      <c r="T50" s="3"/>
      <c r="U50" s="3"/>
      <c r="V50" t="s">
        <v>343</v>
      </c>
    </row>
    <row r="51" spans="1:22" ht="12.75">
      <c r="A51" s="57">
        <v>43</v>
      </c>
      <c r="B51" s="3" t="s">
        <v>73</v>
      </c>
      <c r="C51" s="35">
        <v>3.4671</v>
      </c>
      <c r="D51" s="3">
        <v>316</v>
      </c>
      <c r="E51" s="33" t="s">
        <v>145</v>
      </c>
      <c r="F51" s="33" t="s">
        <v>34</v>
      </c>
      <c r="G51" s="33">
        <v>8</v>
      </c>
      <c r="H51" s="33" t="s">
        <v>145</v>
      </c>
      <c r="I51" s="34">
        <v>16.154400000000003</v>
      </c>
      <c r="J51" s="34">
        <v>1.8288000000000002</v>
      </c>
      <c r="K51" s="3">
        <v>100</v>
      </c>
      <c r="L51" s="52" t="s">
        <v>36</v>
      </c>
      <c r="M51" s="33"/>
      <c r="N51" s="33"/>
      <c r="O51" s="33"/>
      <c r="P51" s="33"/>
      <c r="Q51" s="33"/>
      <c r="R51" s="33"/>
      <c r="S51" s="33" t="s">
        <v>37</v>
      </c>
      <c r="T51" s="3"/>
      <c r="U51" s="3"/>
      <c r="V51" t="s">
        <v>343</v>
      </c>
    </row>
    <row r="52" spans="1:22" ht="12.75">
      <c r="A52" s="58">
        <v>44</v>
      </c>
      <c r="B52" s="3" t="s">
        <v>250</v>
      </c>
      <c r="C52" s="35">
        <v>3.5433</v>
      </c>
      <c r="D52" s="3">
        <v>109</v>
      </c>
      <c r="E52" s="33" t="s">
        <v>145</v>
      </c>
      <c r="F52" s="33" t="s">
        <v>34</v>
      </c>
      <c r="G52" s="33">
        <v>8</v>
      </c>
      <c r="H52" s="33" t="s">
        <v>145</v>
      </c>
      <c r="I52" s="34">
        <v>11.5824</v>
      </c>
      <c r="J52" s="34">
        <v>1.9812</v>
      </c>
      <c r="K52" s="3">
        <v>0</v>
      </c>
      <c r="L52" s="52" t="s">
        <v>145</v>
      </c>
      <c r="M52" s="33"/>
      <c r="N52" s="33"/>
      <c r="O52" s="33"/>
      <c r="P52" s="33"/>
      <c r="Q52" s="33" t="s">
        <v>37</v>
      </c>
      <c r="R52" s="33"/>
      <c r="S52" s="33"/>
      <c r="T52" s="3"/>
      <c r="U52" s="3">
        <v>270</v>
      </c>
      <c r="V52" t="s">
        <v>343</v>
      </c>
    </row>
    <row r="53" spans="1:22" ht="12.75">
      <c r="A53" s="57">
        <v>45</v>
      </c>
      <c r="B53" s="3" t="s">
        <v>125</v>
      </c>
      <c r="C53" s="35">
        <v>3.6576</v>
      </c>
      <c r="D53" s="3">
        <v>183</v>
      </c>
      <c r="E53" s="33" t="s">
        <v>145</v>
      </c>
      <c r="F53" s="33" t="s">
        <v>34</v>
      </c>
      <c r="G53" s="33">
        <v>8</v>
      </c>
      <c r="H53" s="33" t="s">
        <v>145</v>
      </c>
      <c r="I53" s="34">
        <v>24.384</v>
      </c>
      <c r="J53" s="34">
        <v>1.3716000000000002</v>
      </c>
      <c r="K53" s="3">
        <v>90</v>
      </c>
      <c r="L53" s="52" t="s">
        <v>36</v>
      </c>
      <c r="M53" s="33"/>
      <c r="N53" s="33"/>
      <c r="O53" s="33"/>
      <c r="P53" s="33" t="s">
        <v>37</v>
      </c>
      <c r="Q53" s="33"/>
      <c r="R53" s="33"/>
      <c r="S53" s="33"/>
      <c r="T53" s="3"/>
      <c r="U53" s="3"/>
      <c r="V53" t="s">
        <v>343</v>
      </c>
    </row>
    <row r="54" spans="1:22" ht="12.75">
      <c r="A54" s="58">
        <v>46</v>
      </c>
      <c r="B54" s="3" t="s">
        <v>126</v>
      </c>
      <c r="C54" s="35">
        <v>3.6576</v>
      </c>
      <c r="D54" s="3">
        <v>183</v>
      </c>
      <c r="E54" s="33" t="s">
        <v>145</v>
      </c>
      <c r="F54" s="33" t="s">
        <v>34</v>
      </c>
      <c r="G54" s="33">
        <v>8</v>
      </c>
      <c r="H54" s="33" t="s">
        <v>145</v>
      </c>
      <c r="I54" s="34">
        <v>15.24</v>
      </c>
      <c r="J54" s="34">
        <v>1.8288000000000002</v>
      </c>
      <c r="K54" s="3">
        <v>90</v>
      </c>
      <c r="L54" s="52" t="s">
        <v>36</v>
      </c>
      <c r="M54" s="33"/>
      <c r="N54" s="33"/>
      <c r="O54" s="33"/>
      <c r="P54" s="33"/>
      <c r="Q54" s="33"/>
      <c r="R54" s="33"/>
      <c r="S54" s="33" t="s">
        <v>37</v>
      </c>
      <c r="T54" s="3">
        <v>0</v>
      </c>
      <c r="U54" s="3"/>
      <c r="V54" t="s">
        <v>343</v>
      </c>
    </row>
    <row r="55" spans="1:22" ht="12.75">
      <c r="A55" s="57">
        <v>47</v>
      </c>
      <c r="B55" s="3" t="s">
        <v>127</v>
      </c>
      <c r="C55" s="35">
        <v>3.6576</v>
      </c>
      <c r="D55" s="3">
        <v>183</v>
      </c>
      <c r="E55" s="33" t="s">
        <v>145</v>
      </c>
      <c r="F55" s="33" t="s">
        <v>34</v>
      </c>
      <c r="G55" s="33">
        <v>8</v>
      </c>
      <c r="H55" s="33" t="s">
        <v>145</v>
      </c>
      <c r="I55" s="34">
        <v>16.764</v>
      </c>
      <c r="J55" s="34">
        <v>1.8288000000000002</v>
      </c>
      <c r="K55" s="3">
        <v>90</v>
      </c>
      <c r="L55" s="52" t="s">
        <v>36</v>
      </c>
      <c r="M55" s="33"/>
      <c r="N55" s="33"/>
      <c r="O55" s="33"/>
      <c r="P55" s="33" t="s">
        <v>37</v>
      </c>
      <c r="Q55" s="33"/>
      <c r="R55" s="33"/>
      <c r="S55" s="33"/>
      <c r="T55" s="3"/>
      <c r="U55" s="3"/>
      <c r="V55" t="s">
        <v>343</v>
      </c>
    </row>
    <row r="56" spans="1:22" ht="12.75">
      <c r="A56" s="58">
        <v>48</v>
      </c>
      <c r="B56" s="3" t="s">
        <v>238</v>
      </c>
      <c r="C56" s="35">
        <v>4.0767</v>
      </c>
      <c r="D56" s="3">
        <v>40</v>
      </c>
      <c r="E56" s="33" t="s">
        <v>145</v>
      </c>
      <c r="F56" s="33" t="s">
        <v>34</v>
      </c>
      <c r="G56" s="33">
        <v>9</v>
      </c>
      <c r="H56" s="33" t="s">
        <v>145</v>
      </c>
      <c r="I56" s="34">
        <v>33.528</v>
      </c>
      <c r="J56" s="34">
        <v>1.6764000000000001</v>
      </c>
      <c r="K56" s="3">
        <v>0</v>
      </c>
      <c r="L56" s="52" t="s">
        <v>145</v>
      </c>
      <c r="M56" s="33"/>
      <c r="N56" s="33"/>
      <c r="O56" s="33"/>
      <c r="P56" s="33" t="s">
        <v>37</v>
      </c>
      <c r="Q56" s="33"/>
      <c r="R56" s="33"/>
      <c r="S56" s="33"/>
      <c r="T56" s="3"/>
      <c r="U56" s="3"/>
      <c r="V56" t="s">
        <v>343</v>
      </c>
    </row>
    <row r="57" spans="1:22" ht="12.75">
      <c r="A57" s="57">
        <v>49</v>
      </c>
      <c r="B57" s="3" t="s">
        <v>239</v>
      </c>
      <c r="C57" s="35">
        <v>4.0767</v>
      </c>
      <c r="D57" s="3">
        <v>40</v>
      </c>
      <c r="E57" s="33" t="s">
        <v>145</v>
      </c>
      <c r="F57" s="33" t="s">
        <v>34</v>
      </c>
      <c r="G57" s="33">
        <v>9</v>
      </c>
      <c r="H57" s="33" t="s">
        <v>145</v>
      </c>
      <c r="I57" s="34">
        <v>29.260800000000003</v>
      </c>
      <c r="J57" s="34">
        <v>1.524</v>
      </c>
      <c r="K57" s="3">
        <v>0</v>
      </c>
      <c r="L57" s="52" t="s">
        <v>145</v>
      </c>
      <c r="M57" s="33"/>
      <c r="N57" s="33"/>
      <c r="O57" s="33"/>
      <c r="P57" s="33"/>
      <c r="Q57" s="33"/>
      <c r="R57" s="33" t="s">
        <v>37</v>
      </c>
      <c r="S57" s="33"/>
      <c r="T57" s="3">
        <v>270</v>
      </c>
      <c r="U57" s="3"/>
      <c r="V57" t="s">
        <v>343</v>
      </c>
    </row>
    <row r="58" spans="1:22" ht="12.75">
      <c r="A58" s="58">
        <v>50</v>
      </c>
      <c r="B58" s="3" t="s">
        <v>122</v>
      </c>
      <c r="C58" s="35">
        <v>4.0767</v>
      </c>
      <c r="D58" s="3">
        <v>40</v>
      </c>
      <c r="E58" s="33" t="s">
        <v>145</v>
      </c>
      <c r="F58" s="33" t="s">
        <v>34</v>
      </c>
      <c r="G58" s="33">
        <v>9</v>
      </c>
      <c r="H58" s="33" t="s">
        <v>145</v>
      </c>
      <c r="I58" s="34">
        <v>30.48</v>
      </c>
      <c r="J58" s="34">
        <v>1.524</v>
      </c>
      <c r="K58" s="3">
        <v>90</v>
      </c>
      <c r="L58" s="52" t="s">
        <v>36</v>
      </c>
      <c r="M58" s="33"/>
      <c r="N58" s="33"/>
      <c r="O58" s="33"/>
      <c r="P58" s="33" t="s">
        <v>37</v>
      </c>
      <c r="Q58" s="33"/>
      <c r="R58" s="33"/>
      <c r="S58" s="33"/>
      <c r="T58" s="3"/>
      <c r="U58" s="3"/>
      <c r="V58" t="s">
        <v>343</v>
      </c>
    </row>
    <row r="59" spans="1:22" ht="12.75">
      <c r="A59" s="57">
        <v>51</v>
      </c>
      <c r="B59" s="3" t="s">
        <v>211</v>
      </c>
      <c r="C59" s="35">
        <v>4.2672</v>
      </c>
      <c r="D59" s="3">
        <v>209</v>
      </c>
      <c r="E59" s="33" t="s">
        <v>145</v>
      </c>
      <c r="F59" s="33" t="s">
        <v>34</v>
      </c>
      <c r="G59" s="33">
        <v>8</v>
      </c>
      <c r="H59" s="33" t="s">
        <v>145</v>
      </c>
      <c r="I59" s="34">
        <v>22.86</v>
      </c>
      <c r="J59" s="34">
        <v>1.524</v>
      </c>
      <c r="K59" s="3">
        <v>0</v>
      </c>
      <c r="L59" s="52" t="s">
        <v>145</v>
      </c>
      <c r="M59" s="33"/>
      <c r="N59" s="33"/>
      <c r="O59" s="33"/>
      <c r="P59" s="33"/>
      <c r="Q59" s="33"/>
      <c r="R59" s="33" t="s">
        <v>37</v>
      </c>
      <c r="S59" s="33"/>
      <c r="T59" s="3">
        <v>270</v>
      </c>
      <c r="U59" s="3"/>
      <c r="V59" t="s">
        <v>343</v>
      </c>
    </row>
    <row r="60" spans="1:22" ht="12.75">
      <c r="A60" s="58">
        <v>52</v>
      </c>
      <c r="B60" s="3" t="s">
        <v>93</v>
      </c>
      <c r="C60" s="35">
        <v>4.4958</v>
      </c>
      <c r="D60" s="3">
        <v>344</v>
      </c>
      <c r="E60" s="33" t="s">
        <v>145</v>
      </c>
      <c r="F60" s="33" t="s">
        <v>34</v>
      </c>
      <c r="G60" s="33">
        <v>8</v>
      </c>
      <c r="H60" s="33" t="s">
        <v>145</v>
      </c>
      <c r="I60" s="34">
        <v>3.048</v>
      </c>
      <c r="J60" s="34">
        <v>1.8288000000000002</v>
      </c>
      <c r="K60" s="3">
        <v>90</v>
      </c>
      <c r="L60" s="52" t="s">
        <v>36</v>
      </c>
      <c r="M60" s="33"/>
      <c r="N60" s="33"/>
      <c r="O60" s="33" t="s">
        <v>37</v>
      </c>
      <c r="P60" s="33"/>
      <c r="Q60" s="33"/>
      <c r="R60" s="33"/>
      <c r="S60" s="33"/>
      <c r="T60" s="3"/>
      <c r="U60" s="3"/>
      <c r="V60" t="s">
        <v>35</v>
      </c>
    </row>
    <row r="61" spans="1:22" ht="12.75">
      <c r="A61" s="57">
        <v>53</v>
      </c>
      <c r="B61" s="3" t="s">
        <v>329</v>
      </c>
      <c r="C61" s="35">
        <v>4.4958</v>
      </c>
      <c r="D61" s="3">
        <v>344</v>
      </c>
      <c r="E61" s="33" t="s">
        <v>145</v>
      </c>
      <c r="F61" s="33" t="s">
        <v>34</v>
      </c>
      <c r="G61" s="33">
        <v>8</v>
      </c>
      <c r="H61" s="33" t="s">
        <v>145</v>
      </c>
      <c r="I61" s="34">
        <v>4.8768</v>
      </c>
      <c r="J61" s="34">
        <v>1.8288000000000002</v>
      </c>
      <c r="K61" s="3">
        <v>160</v>
      </c>
      <c r="L61" s="52"/>
      <c r="M61" s="33"/>
      <c r="N61" s="33"/>
      <c r="O61" s="33" t="s">
        <v>37</v>
      </c>
      <c r="P61" s="33"/>
      <c r="Q61" s="33"/>
      <c r="R61" s="33"/>
      <c r="S61" s="33"/>
      <c r="T61" s="3"/>
      <c r="U61" s="3"/>
      <c r="V61" t="s">
        <v>35</v>
      </c>
    </row>
    <row r="62" spans="1:22" ht="12.75">
      <c r="A62" s="58">
        <v>54</v>
      </c>
      <c r="B62" s="3" t="s">
        <v>92</v>
      </c>
      <c r="C62" s="35">
        <v>4.4958</v>
      </c>
      <c r="D62" s="3">
        <v>344</v>
      </c>
      <c r="E62" s="33" t="s">
        <v>145</v>
      </c>
      <c r="F62" s="33" t="s">
        <v>34</v>
      </c>
      <c r="G62" s="33">
        <v>8</v>
      </c>
      <c r="H62" s="33" t="s">
        <v>145</v>
      </c>
      <c r="I62" s="34">
        <v>48.768</v>
      </c>
      <c r="J62" s="34">
        <v>1.8288000000000002</v>
      </c>
      <c r="K62" s="3">
        <v>90</v>
      </c>
      <c r="L62" s="52" t="s">
        <v>36</v>
      </c>
      <c r="M62" s="33"/>
      <c r="N62" s="33"/>
      <c r="O62" s="33"/>
      <c r="P62" s="33"/>
      <c r="Q62" s="33"/>
      <c r="R62" s="33" t="s">
        <v>37</v>
      </c>
      <c r="S62" s="33"/>
      <c r="T62" s="3">
        <v>180</v>
      </c>
      <c r="U62" s="3">
        <v>180</v>
      </c>
      <c r="V62" t="s">
        <v>343</v>
      </c>
    </row>
    <row r="63" spans="1:22" ht="12.75">
      <c r="A63" s="57">
        <v>55</v>
      </c>
      <c r="B63" s="3" t="s">
        <v>94</v>
      </c>
      <c r="C63" s="35">
        <v>4.4958</v>
      </c>
      <c r="D63" s="3">
        <v>344</v>
      </c>
      <c r="E63" s="33" t="s">
        <v>145</v>
      </c>
      <c r="F63" s="33" t="s">
        <v>34</v>
      </c>
      <c r="G63" s="33">
        <v>8</v>
      </c>
      <c r="H63" s="33" t="s">
        <v>145</v>
      </c>
      <c r="I63" s="34">
        <v>9.144</v>
      </c>
      <c r="J63" s="34">
        <v>1.8288000000000002</v>
      </c>
      <c r="K63" s="3">
        <v>100</v>
      </c>
      <c r="L63" s="52" t="s">
        <v>36</v>
      </c>
      <c r="M63" s="33"/>
      <c r="N63" s="33"/>
      <c r="O63" s="33"/>
      <c r="P63" s="33"/>
      <c r="Q63" s="33"/>
      <c r="R63" s="33" t="s">
        <v>37</v>
      </c>
      <c r="S63" s="33"/>
      <c r="T63" s="3">
        <v>10</v>
      </c>
      <c r="U63" s="3"/>
      <c r="V63" t="s">
        <v>343</v>
      </c>
    </row>
    <row r="64" spans="1:22" ht="12.75">
      <c r="A64" s="58">
        <v>56</v>
      </c>
      <c r="B64" s="3" t="s">
        <v>95</v>
      </c>
      <c r="C64" s="35">
        <v>4.4958</v>
      </c>
      <c r="D64" s="3">
        <v>344</v>
      </c>
      <c r="E64" s="33" t="s">
        <v>145</v>
      </c>
      <c r="F64" s="33" t="s">
        <v>34</v>
      </c>
      <c r="G64" s="33">
        <v>8</v>
      </c>
      <c r="H64" s="33" t="s">
        <v>145</v>
      </c>
      <c r="I64" s="34">
        <v>15.24</v>
      </c>
      <c r="J64" s="34">
        <v>1.8288000000000002</v>
      </c>
      <c r="K64" s="3">
        <v>90</v>
      </c>
      <c r="L64" s="52" t="s">
        <v>36</v>
      </c>
      <c r="M64" s="33"/>
      <c r="N64" s="33"/>
      <c r="O64" s="33"/>
      <c r="P64" s="33"/>
      <c r="Q64" s="33"/>
      <c r="R64" s="33" t="s">
        <v>37</v>
      </c>
      <c r="S64" s="33"/>
      <c r="T64" s="3">
        <v>0</v>
      </c>
      <c r="U64" s="3"/>
      <c r="V64" t="s">
        <v>343</v>
      </c>
    </row>
    <row r="65" spans="1:22" ht="12.75">
      <c r="A65" s="57">
        <v>57</v>
      </c>
      <c r="B65" s="3" t="s">
        <v>146</v>
      </c>
      <c r="C65" s="35">
        <v>4.4958</v>
      </c>
      <c r="D65" s="3">
        <v>349</v>
      </c>
      <c r="E65" s="33" t="s">
        <v>145</v>
      </c>
      <c r="F65" s="33" t="s">
        <v>34</v>
      </c>
      <c r="G65" s="33">
        <v>7</v>
      </c>
      <c r="H65" s="33" t="s">
        <v>145</v>
      </c>
      <c r="I65" s="34">
        <v>35.052</v>
      </c>
      <c r="J65" s="34">
        <v>1.8288000000000002</v>
      </c>
      <c r="K65" s="3">
        <v>170</v>
      </c>
      <c r="L65" s="52" t="s">
        <v>145</v>
      </c>
      <c r="M65" s="33"/>
      <c r="N65" s="33"/>
      <c r="O65" s="33"/>
      <c r="P65" s="33" t="s">
        <v>37</v>
      </c>
      <c r="Q65" s="33"/>
      <c r="R65" s="33"/>
      <c r="S65" s="33"/>
      <c r="T65" s="3">
        <v>180</v>
      </c>
      <c r="U65" s="3"/>
      <c r="V65" t="s">
        <v>343</v>
      </c>
    </row>
    <row r="66" spans="1:22" ht="12.75">
      <c r="A66" s="58">
        <v>58</v>
      </c>
      <c r="B66" s="3" t="s">
        <v>38</v>
      </c>
      <c r="C66" s="35">
        <v>4.4958</v>
      </c>
      <c r="D66" s="3">
        <v>349</v>
      </c>
      <c r="E66" s="33" t="s">
        <v>145</v>
      </c>
      <c r="F66" s="33" t="s">
        <v>34</v>
      </c>
      <c r="G66" s="33">
        <v>7</v>
      </c>
      <c r="H66" s="33" t="s">
        <v>145</v>
      </c>
      <c r="I66" s="34">
        <v>47.244</v>
      </c>
      <c r="J66" s="34">
        <v>1.8288000000000002</v>
      </c>
      <c r="K66" s="3">
        <v>85</v>
      </c>
      <c r="L66" s="52" t="s">
        <v>36</v>
      </c>
      <c r="M66" s="33"/>
      <c r="N66" s="33"/>
      <c r="O66" s="33"/>
      <c r="P66" s="33"/>
      <c r="Q66" s="33"/>
      <c r="R66" s="33" t="s">
        <v>37</v>
      </c>
      <c r="S66" s="33"/>
      <c r="T66" s="3">
        <v>0</v>
      </c>
      <c r="U66" s="3"/>
      <c r="V66" t="s">
        <v>343</v>
      </c>
    </row>
    <row r="67" spans="1:22" ht="12.75">
      <c r="A67" s="57">
        <v>59</v>
      </c>
      <c r="B67" s="3" t="s">
        <v>39</v>
      </c>
      <c r="C67" s="35">
        <v>4.4958</v>
      </c>
      <c r="D67" s="3">
        <v>349</v>
      </c>
      <c r="E67" s="33" t="s">
        <v>145</v>
      </c>
      <c r="F67" s="33" t="s">
        <v>34</v>
      </c>
      <c r="G67" s="33">
        <v>7</v>
      </c>
      <c r="H67" s="33" t="s">
        <v>145</v>
      </c>
      <c r="I67" s="34">
        <v>15.24</v>
      </c>
      <c r="J67" s="34">
        <v>1.8288000000000002</v>
      </c>
      <c r="K67" s="3">
        <v>90</v>
      </c>
      <c r="L67" s="52" t="s">
        <v>36</v>
      </c>
      <c r="M67" s="33"/>
      <c r="N67" s="33"/>
      <c r="O67" s="33"/>
      <c r="P67" s="33"/>
      <c r="Q67" s="33"/>
      <c r="R67" s="33"/>
      <c r="S67" s="33" t="s">
        <v>37</v>
      </c>
      <c r="T67" s="3"/>
      <c r="U67" s="3"/>
      <c r="V67" t="s">
        <v>343</v>
      </c>
    </row>
    <row r="68" spans="1:22" ht="12.75">
      <c r="A68" s="58">
        <v>60</v>
      </c>
      <c r="B68" s="3" t="s">
        <v>235</v>
      </c>
      <c r="C68" s="35">
        <v>4.838699999999999</v>
      </c>
      <c r="D68" s="3">
        <v>331</v>
      </c>
      <c r="E68" s="33" t="s">
        <v>145</v>
      </c>
      <c r="F68" s="33" t="s">
        <v>34</v>
      </c>
      <c r="G68" s="33">
        <v>9</v>
      </c>
      <c r="H68" s="33" t="s">
        <v>145</v>
      </c>
      <c r="I68" s="34">
        <v>22.250400000000003</v>
      </c>
      <c r="J68" s="34">
        <v>1.8288000000000002</v>
      </c>
      <c r="K68" s="3">
        <v>0</v>
      </c>
      <c r="L68" s="52" t="s">
        <v>145</v>
      </c>
      <c r="M68" s="33"/>
      <c r="N68" s="33"/>
      <c r="O68" s="33"/>
      <c r="P68" s="33"/>
      <c r="Q68" s="33"/>
      <c r="R68" s="33" t="s">
        <v>37</v>
      </c>
      <c r="S68" s="33"/>
      <c r="T68" s="3">
        <v>90</v>
      </c>
      <c r="U68" s="3">
        <v>90</v>
      </c>
      <c r="V68" t="s">
        <v>343</v>
      </c>
    </row>
    <row r="69" spans="1:22" ht="12.75">
      <c r="A69" s="57">
        <v>61</v>
      </c>
      <c r="B69" s="3" t="s">
        <v>117</v>
      </c>
      <c r="C69" s="35">
        <v>4.838699999999999</v>
      </c>
      <c r="D69" s="3">
        <v>331</v>
      </c>
      <c r="E69" s="33" t="s">
        <v>145</v>
      </c>
      <c r="F69" s="33" t="s">
        <v>34</v>
      </c>
      <c r="G69" s="33">
        <v>9</v>
      </c>
      <c r="H69" s="33" t="s">
        <v>145</v>
      </c>
      <c r="I69" s="34">
        <v>25.2984</v>
      </c>
      <c r="J69" s="34">
        <v>1.8288000000000002</v>
      </c>
      <c r="K69" s="3">
        <v>90</v>
      </c>
      <c r="L69" s="52" t="s">
        <v>36</v>
      </c>
      <c r="M69" s="33"/>
      <c r="N69" s="33"/>
      <c r="O69" s="33"/>
      <c r="P69" s="33"/>
      <c r="Q69" s="33"/>
      <c r="R69" s="33" t="s">
        <v>37</v>
      </c>
      <c r="S69" s="33"/>
      <c r="T69" s="3">
        <v>180</v>
      </c>
      <c r="U69" s="3"/>
      <c r="V69" t="s">
        <v>343</v>
      </c>
    </row>
    <row r="70" spans="1:22" ht="12.75">
      <c r="A70" s="58">
        <v>62</v>
      </c>
      <c r="B70" s="3" t="s">
        <v>118</v>
      </c>
      <c r="C70" s="35">
        <v>4.838699999999999</v>
      </c>
      <c r="D70" s="3">
        <v>331</v>
      </c>
      <c r="E70" s="33" t="s">
        <v>145</v>
      </c>
      <c r="F70" s="33" t="s">
        <v>34</v>
      </c>
      <c r="G70" s="33">
        <v>9</v>
      </c>
      <c r="H70" s="33" t="s">
        <v>145</v>
      </c>
      <c r="I70" s="34">
        <v>19.812</v>
      </c>
      <c r="J70" s="34">
        <v>1.8288000000000002</v>
      </c>
      <c r="K70" s="3">
        <v>90</v>
      </c>
      <c r="L70" s="52" t="s">
        <v>36</v>
      </c>
      <c r="M70" s="33"/>
      <c r="N70" s="33"/>
      <c r="O70" s="33"/>
      <c r="P70" s="33"/>
      <c r="Q70" s="33"/>
      <c r="R70" s="33" t="s">
        <v>37</v>
      </c>
      <c r="S70" s="33"/>
      <c r="T70" s="3"/>
      <c r="U70" s="3"/>
      <c r="V70" t="s">
        <v>343</v>
      </c>
    </row>
    <row r="71" spans="1:22" ht="12.75">
      <c r="A71" s="57">
        <v>63</v>
      </c>
      <c r="B71" s="3" t="s">
        <v>172</v>
      </c>
      <c r="C71" s="35">
        <v>4.876799999999999</v>
      </c>
      <c r="D71" s="3">
        <v>331</v>
      </c>
      <c r="E71" s="33" t="s">
        <v>145</v>
      </c>
      <c r="F71" s="33" t="s">
        <v>34</v>
      </c>
      <c r="G71" s="33">
        <v>8</v>
      </c>
      <c r="H71" s="33" t="s">
        <v>145</v>
      </c>
      <c r="I71" s="34">
        <v>17.9832</v>
      </c>
      <c r="J71" s="34">
        <v>1.6764000000000001</v>
      </c>
      <c r="K71" s="3">
        <v>0</v>
      </c>
      <c r="L71" s="52" t="s">
        <v>145</v>
      </c>
      <c r="M71" s="33"/>
      <c r="N71" s="33"/>
      <c r="O71" s="33"/>
      <c r="P71" s="33"/>
      <c r="Q71" s="33"/>
      <c r="R71" s="33" t="s">
        <v>37</v>
      </c>
      <c r="S71" s="33"/>
      <c r="T71" s="3"/>
      <c r="U71" s="3"/>
      <c r="V71" t="s">
        <v>343</v>
      </c>
    </row>
    <row r="72" spans="1:22" ht="12.75">
      <c r="A72" s="58">
        <v>64</v>
      </c>
      <c r="B72" s="3" t="s">
        <v>69</v>
      </c>
      <c r="C72" s="35">
        <v>4.876799999999999</v>
      </c>
      <c r="D72" s="3">
        <v>331</v>
      </c>
      <c r="E72" s="33" t="s">
        <v>145</v>
      </c>
      <c r="F72" s="33" t="s">
        <v>34</v>
      </c>
      <c r="G72" s="33">
        <v>8</v>
      </c>
      <c r="H72" s="33" t="s">
        <v>145</v>
      </c>
      <c r="I72" s="34">
        <v>16.4592</v>
      </c>
      <c r="J72" s="34">
        <v>1.6764000000000001</v>
      </c>
      <c r="K72" s="3">
        <v>90</v>
      </c>
      <c r="L72" s="52" t="s">
        <v>36</v>
      </c>
      <c r="M72" s="33"/>
      <c r="N72" s="33"/>
      <c r="O72" s="33"/>
      <c r="P72" s="33"/>
      <c r="Q72" s="33"/>
      <c r="R72" s="33"/>
      <c r="S72" s="33" t="s">
        <v>37</v>
      </c>
      <c r="T72" s="3">
        <v>180</v>
      </c>
      <c r="U72" s="3"/>
      <c r="V72" t="s">
        <v>343</v>
      </c>
    </row>
    <row r="73" spans="1:22" ht="12.75">
      <c r="A73" s="57">
        <v>65</v>
      </c>
      <c r="B73" s="3" t="s">
        <v>70</v>
      </c>
      <c r="C73" s="35">
        <v>4.876799999999999</v>
      </c>
      <c r="D73" s="3">
        <v>331</v>
      </c>
      <c r="E73" s="33" t="s">
        <v>145</v>
      </c>
      <c r="F73" s="33" t="s">
        <v>34</v>
      </c>
      <c r="G73" s="33">
        <v>8</v>
      </c>
      <c r="H73" s="33" t="s">
        <v>145</v>
      </c>
      <c r="I73" s="34">
        <v>18.288</v>
      </c>
      <c r="J73" s="34">
        <v>1.6764000000000001</v>
      </c>
      <c r="K73" s="3">
        <v>90</v>
      </c>
      <c r="L73" s="52" t="s">
        <v>36</v>
      </c>
      <c r="M73" s="33"/>
      <c r="N73" s="33"/>
      <c r="O73" s="33"/>
      <c r="P73" s="33"/>
      <c r="Q73" s="33"/>
      <c r="R73" s="33"/>
      <c r="S73" s="33" t="s">
        <v>37</v>
      </c>
      <c r="T73" s="3">
        <v>180</v>
      </c>
      <c r="U73" s="3"/>
      <c r="V73" t="s">
        <v>343</v>
      </c>
    </row>
    <row r="74" spans="1:22" ht="12.75">
      <c r="A74" s="58">
        <v>66</v>
      </c>
      <c r="B74" s="3" t="s">
        <v>137</v>
      </c>
      <c r="C74" s="35">
        <v>5.334</v>
      </c>
      <c r="D74" s="3">
        <v>221</v>
      </c>
      <c r="E74" s="33" t="s">
        <v>145</v>
      </c>
      <c r="F74" s="33" t="s">
        <v>41</v>
      </c>
      <c r="G74" s="33">
        <v>8</v>
      </c>
      <c r="H74" s="33" t="s">
        <v>145</v>
      </c>
      <c r="I74" s="34">
        <v>18.288</v>
      </c>
      <c r="J74" s="34">
        <v>1.6764000000000001</v>
      </c>
      <c r="K74" s="3">
        <v>90</v>
      </c>
      <c r="L74" s="52" t="s">
        <v>36</v>
      </c>
      <c r="M74" s="33"/>
      <c r="N74" s="33"/>
      <c r="O74" s="33"/>
      <c r="P74" s="33"/>
      <c r="Q74" s="33"/>
      <c r="R74" s="33" t="s">
        <v>37</v>
      </c>
      <c r="S74" s="33"/>
      <c r="T74" s="3">
        <v>0</v>
      </c>
      <c r="U74" s="3"/>
      <c r="V74" t="s">
        <v>343</v>
      </c>
    </row>
    <row r="75" spans="1:22" ht="12.75">
      <c r="A75" s="57">
        <v>67</v>
      </c>
      <c r="B75" s="3" t="s">
        <v>138</v>
      </c>
      <c r="C75" s="35">
        <v>5.334</v>
      </c>
      <c r="D75" s="3">
        <v>221</v>
      </c>
      <c r="E75" s="33" t="s">
        <v>145</v>
      </c>
      <c r="F75" s="33" t="s">
        <v>41</v>
      </c>
      <c r="G75" s="33">
        <v>8</v>
      </c>
      <c r="H75" s="33" t="s">
        <v>145</v>
      </c>
      <c r="I75" s="34">
        <v>19.2024</v>
      </c>
      <c r="J75" s="34">
        <v>1.6764000000000001</v>
      </c>
      <c r="K75" s="3">
        <v>90</v>
      </c>
      <c r="L75" s="52" t="s">
        <v>36</v>
      </c>
      <c r="M75" s="33"/>
      <c r="N75" s="33"/>
      <c r="O75" s="33"/>
      <c r="P75" s="33" t="s">
        <v>37</v>
      </c>
      <c r="Q75" s="33"/>
      <c r="R75" s="33"/>
      <c r="S75" s="33"/>
      <c r="T75" s="3"/>
      <c r="U75" s="3"/>
      <c r="V75" t="s">
        <v>343</v>
      </c>
    </row>
    <row r="76" spans="1:22" ht="12.75">
      <c r="A76" s="58">
        <v>68</v>
      </c>
      <c r="B76" s="3" t="s">
        <v>202</v>
      </c>
      <c r="C76" s="35">
        <v>5.3721</v>
      </c>
      <c r="D76" s="3">
        <v>208</v>
      </c>
      <c r="E76" s="33" t="s">
        <v>145</v>
      </c>
      <c r="F76" s="33" t="s">
        <v>34</v>
      </c>
      <c r="G76" s="33">
        <v>7</v>
      </c>
      <c r="H76" s="33" t="s">
        <v>47</v>
      </c>
      <c r="I76" s="34">
        <v>7.62</v>
      </c>
      <c r="J76" s="34">
        <v>1.8288000000000002</v>
      </c>
      <c r="K76" s="3">
        <v>0</v>
      </c>
      <c r="L76" s="40" t="s">
        <v>145</v>
      </c>
      <c r="M76" s="33"/>
      <c r="N76" s="33" t="s">
        <v>37</v>
      </c>
      <c r="O76" s="33"/>
      <c r="P76" s="33"/>
      <c r="Q76" s="33"/>
      <c r="R76" s="33"/>
      <c r="S76" s="33"/>
      <c r="T76" s="3"/>
      <c r="U76" s="3"/>
      <c r="V76" t="s">
        <v>35</v>
      </c>
    </row>
    <row r="77" spans="1:22" ht="12.75">
      <c r="A77" s="57">
        <v>69</v>
      </c>
      <c r="B77" s="3" t="s">
        <v>200</v>
      </c>
      <c r="C77" s="35">
        <v>5.3721</v>
      </c>
      <c r="D77" s="3">
        <v>208</v>
      </c>
      <c r="E77" s="33" t="s">
        <v>145</v>
      </c>
      <c r="F77" s="33" t="s">
        <v>34</v>
      </c>
      <c r="G77" s="33">
        <v>7</v>
      </c>
      <c r="H77" s="33" t="s">
        <v>47</v>
      </c>
      <c r="I77" s="34">
        <v>30.48</v>
      </c>
      <c r="J77" s="34">
        <v>1.8288000000000002</v>
      </c>
      <c r="K77" s="3">
        <v>10</v>
      </c>
      <c r="L77" s="40" t="s">
        <v>145</v>
      </c>
      <c r="M77" s="33"/>
      <c r="N77" s="33"/>
      <c r="O77" s="33" t="s">
        <v>37</v>
      </c>
      <c r="P77" s="33"/>
      <c r="Q77" s="33"/>
      <c r="R77" s="33"/>
      <c r="S77" s="33"/>
      <c r="T77" s="3"/>
      <c r="U77" s="3"/>
      <c r="V77" t="s">
        <v>35</v>
      </c>
    </row>
    <row r="78" spans="1:22" ht="12.75">
      <c r="A78" s="58">
        <v>70</v>
      </c>
      <c r="B78" s="3" t="s">
        <v>201</v>
      </c>
      <c r="C78" s="35">
        <v>5.3721</v>
      </c>
      <c r="D78" s="3">
        <v>208</v>
      </c>
      <c r="E78" s="33" t="s">
        <v>145</v>
      </c>
      <c r="F78" s="33" t="s">
        <v>34</v>
      </c>
      <c r="G78" s="33">
        <v>7</v>
      </c>
      <c r="H78" s="33" t="s">
        <v>47</v>
      </c>
      <c r="I78" s="34">
        <v>6.096</v>
      </c>
      <c r="J78" s="34">
        <v>1.8288000000000002</v>
      </c>
      <c r="K78" s="3">
        <v>0</v>
      </c>
      <c r="L78" s="40" t="s">
        <v>145</v>
      </c>
      <c r="M78" s="33"/>
      <c r="N78" s="33"/>
      <c r="O78" s="33" t="s">
        <v>37</v>
      </c>
      <c r="P78" s="33"/>
      <c r="Q78" s="33"/>
      <c r="R78" s="33"/>
      <c r="S78" s="33"/>
      <c r="T78" s="3"/>
      <c r="U78" s="3"/>
      <c r="V78" t="s">
        <v>35</v>
      </c>
    </row>
    <row r="79" spans="1:22" ht="12.75">
      <c r="A79" s="57">
        <v>71</v>
      </c>
      <c r="B79" s="3" t="s">
        <v>88</v>
      </c>
      <c r="C79" s="35">
        <v>5.3721</v>
      </c>
      <c r="D79" s="3">
        <v>208</v>
      </c>
      <c r="E79" s="33" t="s">
        <v>145</v>
      </c>
      <c r="F79" s="33" t="s">
        <v>34</v>
      </c>
      <c r="G79" s="33">
        <v>7</v>
      </c>
      <c r="H79" s="33" t="s">
        <v>47</v>
      </c>
      <c r="I79" s="34">
        <v>25.2984</v>
      </c>
      <c r="J79" s="34">
        <v>1.8288000000000002</v>
      </c>
      <c r="K79" s="3">
        <v>90</v>
      </c>
      <c r="L79" s="40" t="s">
        <v>36</v>
      </c>
      <c r="M79" s="33"/>
      <c r="N79" s="33"/>
      <c r="O79" s="33"/>
      <c r="P79" s="33"/>
      <c r="Q79" s="33" t="s">
        <v>37</v>
      </c>
      <c r="R79" s="33"/>
      <c r="S79" s="33"/>
      <c r="T79" s="3"/>
      <c r="U79" s="3">
        <v>0</v>
      </c>
      <c r="V79" t="s">
        <v>343</v>
      </c>
    </row>
    <row r="80" spans="1:22" ht="12.75">
      <c r="A80" s="58">
        <v>72</v>
      </c>
      <c r="B80" s="3" t="s">
        <v>192</v>
      </c>
      <c r="C80" s="35">
        <v>5.4102</v>
      </c>
      <c r="D80" s="3">
        <v>337</v>
      </c>
      <c r="E80" s="33" t="s">
        <v>145</v>
      </c>
      <c r="F80" s="33" t="s">
        <v>34</v>
      </c>
      <c r="G80" s="33">
        <v>7</v>
      </c>
      <c r="H80" s="33" t="s">
        <v>145</v>
      </c>
      <c r="I80" s="34">
        <v>27.432000000000002</v>
      </c>
      <c r="J80" s="34">
        <v>1.8288000000000002</v>
      </c>
      <c r="K80" s="3">
        <v>0</v>
      </c>
      <c r="L80" s="52" t="s">
        <v>145</v>
      </c>
      <c r="M80" s="33"/>
      <c r="N80" s="33"/>
      <c r="O80" s="33"/>
      <c r="P80" s="33" t="s">
        <v>37</v>
      </c>
      <c r="Q80" s="33"/>
      <c r="R80" s="33"/>
      <c r="S80" s="33"/>
      <c r="T80" s="3"/>
      <c r="U80" s="3"/>
      <c r="V80" t="s">
        <v>343</v>
      </c>
    </row>
    <row r="81" spans="1:22" ht="12.75">
      <c r="A81" s="57">
        <v>73</v>
      </c>
      <c r="B81" s="3" t="s">
        <v>193</v>
      </c>
      <c r="C81" s="35">
        <v>5.4102</v>
      </c>
      <c r="D81" s="3">
        <v>337</v>
      </c>
      <c r="E81" s="33" t="s">
        <v>145</v>
      </c>
      <c r="F81" s="33" t="s">
        <v>34</v>
      </c>
      <c r="G81" s="33">
        <v>7</v>
      </c>
      <c r="H81" s="33" t="s">
        <v>145</v>
      </c>
      <c r="I81" s="34">
        <v>33.528</v>
      </c>
      <c r="J81" s="34">
        <v>1.8288000000000002</v>
      </c>
      <c r="K81" s="3">
        <v>0</v>
      </c>
      <c r="L81" s="52" t="s">
        <v>145</v>
      </c>
      <c r="M81" s="33"/>
      <c r="N81" s="33"/>
      <c r="O81" s="33"/>
      <c r="P81" s="33" t="s">
        <v>37</v>
      </c>
      <c r="Q81" s="33"/>
      <c r="R81" s="33"/>
      <c r="S81" s="33"/>
      <c r="T81" s="3"/>
      <c r="U81" s="3"/>
      <c r="V81" t="s">
        <v>343</v>
      </c>
    </row>
    <row r="82" spans="1:22" ht="12.75">
      <c r="A82" s="58">
        <v>74</v>
      </c>
      <c r="B82" s="3" t="s">
        <v>85</v>
      </c>
      <c r="C82" s="35">
        <v>5.4102</v>
      </c>
      <c r="D82" s="3">
        <v>337</v>
      </c>
      <c r="E82" s="33" t="s">
        <v>145</v>
      </c>
      <c r="F82" s="33" t="s">
        <v>34</v>
      </c>
      <c r="G82" s="33">
        <v>7</v>
      </c>
      <c r="H82" s="33" t="s">
        <v>145</v>
      </c>
      <c r="I82" s="34">
        <v>26.5176</v>
      </c>
      <c r="J82" s="34">
        <v>1.8288000000000002</v>
      </c>
      <c r="K82" s="3">
        <v>90</v>
      </c>
      <c r="L82" s="52" t="s">
        <v>36</v>
      </c>
      <c r="M82" s="33"/>
      <c r="N82" s="33"/>
      <c r="O82" s="33"/>
      <c r="P82" s="33" t="s">
        <v>37</v>
      </c>
      <c r="Q82" s="33"/>
      <c r="R82" s="33"/>
      <c r="S82" s="33"/>
      <c r="T82" s="3"/>
      <c r="U82" s="3"/>
      <c r="V82" t="s">
        <v>343</v>
      </c>
    </row>
    <row r="83" spans="1:22" ht="12.75">
      <c r="A83" s="57">
        <v>75</v>
      </c>
      <c r="B83" s="3" t="s">
        <v>205</v>
      </c>
      <c r="C83" s="35">
        <v>5.4864</v>
      </c>
      <c r="D83" s="3">
        <v>8</v>
      </c>
      <c r="E83" s="33" t="s">
        <v>145</v>
      </c>
      <c r="F83" s="33" t="s">
        <v>34</v>
      </c>
      <c r="G83" s="33">
        <v>7</v>
      </c>
      <c r="H83" s="33" t="s">
        <v>145</v>
      </c>
      <c r="I83" s="34">
        <v>18.5928</v>
      </c>
      <c r="J83" s="34">
        <v>1.9812</v>
      </c>
      <c r="K83" s="3">
        <v>0</v>
      </c>
      <c r="L83" s="52" t="s">
        <v>145</v>
      </c>
      <c r="M83" s="33"/>
      <c r="N83" s="33"/>
      <c r="O83" s="33"/>
      <c r="P83" s="33" t="s">
        <v>37</v>
      </c>
      <c r="Q83" s="33"/>
      <c r="R83" s="33"/>
      <c r="S83" s="33"/>
      <c r="T83" s="3"/>
      <c r="U83" s="3"/>
      <c r="V83" t="s">
        <v>343</v>
      </c>
    </row>
    <row r="84" spans="1:22" ht="12.75">
      <c r="A84" s="58">
        <v>76</v>
      </c>
      <c r="B84" s="3" t="s">
        <v>206</v>
      </c>
      <c r="C84" s="35">
        <v>5.4864</v>
      </c>
      <c r="D84" s="3">
        <v>8</v>
      </c>
      <c r="E84" s="33" t="s">
        <v>145</v>
      </c>
      <c r="F84" s="33" t="s">
        <v>34</v>
      </c>
      <c r="G84" s="33">
        <v>7</v>
      </c>
      <c r="H84" s="33" t="s">
        <v>145</v>
      </c>
      <c r="I84" s="34">
        <v>12.8016</v>
      </c>
      <c r="J84" s="34">
        <v>1.6764000000000001</v>
      </c>
      <c r="K84" s="3">
        <v>0</v>
      </c>
      <c r="L84" s="52" t="s">
        <v>145</v>
      </c>
      <c r="M84" s="33"/>
      <c r="N84" s="33"/>
      <c r="O84" s="33"/>
      <c r="P84" s="33" t="s">
        <v>37</v>
      </c>
      <c r="Q84" s="33"/>
      <c r="R84" s="33"/>
      <c r="S84" s="33"/>
      <c r="T84" s="3"/>
      <c r="U84" s="3"/>
      <c r="V84" t="s">
        <v>343</v>
      </c>
    </row>
    <row r="85" spans="1:22" ht="12.75">
      <c r="A85" s="57">
        <v>77</v>
      </c>
      <c r="B85" s="3" t="s">
        <v>90</v>
      </c>
      <c r="C85" s="35">
        <v>5.4864</v>
      </c>
      <c r="D85" s="3">
        <v>8</v>
      </c>
      <c r="E85" s="33" t="s">
        <v>145</v>
      </c>
      <c r="F85" s="33" t="s">
        <v>34</v>
      </c>
      <c r="G85" s="33">
        <v>7</v>
      </c>
      <c r="H85" s="33" t="s">
        <v>145</v>
      </c>
      <c r="I85" s="34">
        <v>17.6784</v>
      </c>
      <c r="J85" s="34">
        <v>2.286</v>
      </c>
      <c r="K85" s="3">
        <v>90</v>
      </c>
      <c r="L85" s="52" t="s">
        <v>36</v>
      </c>
      <c r="M85" s="33"/>
      <c r="N85" s="33"/>
      <c r="O85" s="33"/>
      <c r="P85" s="33" t="s">
        <v>37</v>
      </c>
      <c r="Q85" s="33"/>
      <c r="R85" s="33"/>
      <c r="S85" s="33"/>
      <c r="T85" s="3"/>
      <c r="U85" s="3"/>
      <c r="V85" t="s">
        <v>343</v>
      </c>
    </row>
    <row r="86" spans="1:22" ht="12.75">
      <c r="A86" s="58">
        <v>78</v>
      </c>
      <c r="B86" s="3" t="s">
        <v>210</v>
      </c>
      <c r="C86" s="35">
        <v>5.4864</v>
      </c>
      <c r="D86" s="3">
        <v>333</v>
      </c>
      <c r="E86" s="33" t="s">
        <v>145</v>
      </c>
      <c r="F86" s="33" t="s">
        <v>34</v>
      </c>
      <c r="G86" s="33">
        <v>8</v>
      </c>
      <c r="H86" s="33" t="s">
        <v>35</v>
      </c>
      <c r="I86" s="34">
        <v>21.336000000000002</v>
      </c>
      <c r="J86" s="34">
        <v>1.8288000000000002</v>
      </c>
      <c r="K86" s="3">
        <v>0</v>
      </c>
      <c r="L86" s="52" t="s">
        <v>145</v>
      </c>
      <c r="M86" s="33"/>
      <c r="N86" s="33"/>
      <c r="O86" s="33"/>
      <c r="P86" s="33" t="s">
        <v>37</v>
      </c>
      <c r="Q86" s="33"/>
      <c r="R86" s="33"/>
      <c r="S86" s="33"/>
      <c r="T86" s="3"/>
      <c r="U86" s="3"/>
      <c r="V86" t="s">
        <v>343</v>
      </c>
    </row>
    <row r="87" spans="1:22" ht="12.75">
      <c r="A87" s="57">
        <v>79</v>
      </c>
      <c r="B87" s="3" t="s">
        <v>91</v>
      </c>
      <c r="C87" s="35">
        <v>5.4864</v>
      </c>
      <c r="D87" s="3">
        <v>333</v>
      </c>
      <c r="E87" s="33" t="s">
        <v>145</v>
      </c>
      <c r="F87" s="33" t="s">
        <v>34</v>
      </c>
      <c r="G87" s="33">
        <v>8</v>
      </c>
      <c r="H87" s="33" t="s">
        <v>35</v>
      </c>
      <c r="I87" s="34">
        <v>15.8496</v>
      </c>
      <c r="J87" s="34">
        <v>1.8288000000000002</v>
      </c>
      <c r="K87" s="3">
        <v>90</v>
      </c>
      <c r="L87" s="52" t="s">
        <v>36</v>
      </c>
      <c r="M87" s="33"/>
      <c r="N87" s="33"/>
      <c r="O87" s="33"/>
      <c r="P87" s="33"/>
      <c r="Q87" s="33" t="s">
        <v>37</v>
      </c>
      <c r="R87" s="33"/>
      <c r="S87" s="33"/>
      <c r="T87" s="3"/>
      <c r="U87" s="3">
        <v>180</v>
      </c>
      <c r="V87" t="s">
        <v>343</v>
      </c>
    </row>
    <row r="88" spans="1:22" ht="12.75">
      <c r="A88" s="58">
        <v>80</v>
      </c>
      <c r="B88" s="3" t="s">
        <v>96</v>
      </c>
      <c r="C88" s="35">
        <v>5.5245</v>
      </c>
      <c r="D88" s="3">
        <v>229</v>
      </c>
      <c r="E88" s="33" t="s">
        <v>145</v>
      </c>
      <c r="F88" s="33" t="s">
        <v>34</v>
      </c>
      <c r="G88" s="33">
        <v>8</v>
      </c>
      <c r="H88" s="33" t="s">
        <v>35</v>
      </c>
      <c r="I88" s="34">
        <v>16.764</v>
      </c>
      <c r="J88" s="34">
        <v>1.8288000000000002</v>
      </c>
      <c r="K88" s="3">
        <v>90</v>
      </c>
      <c r="L88" s="52" t="s">
        <v>36</v>
      </c>
      <c r="M88" s="33"/>
      <c r="N88" s="33"/>
      <c r="O88" s="33"/>
      <c r="P88" s="33" t="s">
        <v>37</v>
      </c>
      <c r="Q88" s="33"/>
      <c r="R88" s="33"/>
      <c r="S88" s="33"/>
      <c r="T88" s="3"/>
      <c r="U88" s="3"/>
      <c r="V88" t="s">
        <v>343</v>
      </c>
    </row>
    <row r="89" spans="1:22" ht="12.75">
      <c r="A89" s="57">
        <v>81</v>
      </c>
      <c r="B89" s="3" t="s">
        <v>203</v>
      </c>
      <c r="C89" s="35">
        <v>5.6388</v>
      </c>
      <c r="D89" s="3">
        <v>56</v>
      </c>
      <c r="E89" s="33" t="s">
        <v>145</v>
      </c>
      <c r="F89" s="33" t="s">
        <v>34</v>
      </c>
      <c r="G89" s="33">
        <v>8</v>
      </c>
      <c r="H89" s="33" t="s">
        <v>145</v>
      </c>
      <c r="I89" s="34">
        <v>18.288</v>
      </c>
      <c r="J89" s="34">
        <v>1.524</v>
      </c>
      <c r="K89" s="3">
        <v>0</v>
      </c>
      <c r="L89" s="52" t="s">
        <v>145</v>
      </c>
      <c r="M89" s="33"/>
      <c r="N89" s="33"/>
      <c r="O89" s="33"/>
      <c r="P89" s="33"/>
      <c r="Q89" s="33"/>
      <c r="R89" s="33" t="s">
        <v>37</v>
      </c>
      <c r="S89" s="33"/>
      <c r="T89" s="3"/>
      <c r="U89" s="3"/>
      <c r="V89" t="s">
        <v>343</v>
      </c>
    </row>
    <row r="90" spans="1:22" ht="12.75">
      <c r="A90" s="58">
        <v>82</v>
      </c>
      <c r="B90" s="3" t="s">
        <v>204</v>
      </c>
      <c r="C90" s="35">
        <v>5.6388</v>
      </c>
      <c r="D90" s="3">
        <v>56</v>
      </c>
      <c r="E90" s="33" t="s">
        <v>145</v>
      </c>
      <c r="F90" s="33" t="s">
        <v>34</v>
      </c>
      <c r="G90" s="33">
        <v>8</v>
      </c>
      <c r="H90" s="33" t="s">
        <v>145</v>
      </c>
      <c r="I90" s="34">
        <v>20.4216</v>
      </c>
      <c r="J90" s="34">
        <v>1.524</v>
      </c>
      <c r="K90" s="3">
        <v>0</v>
      </c>
      <c r="L90" s="52" t="s">
        <v>145</v>
      </c>
      <c r="M90" s="33"/>
      <c r="N90" s="33"/>
      <c r="O90" s="33"/>
      <c r="P90" s="33"/>
      <c r="Q90" s="33"/>
      <c r="R90" s="33"/>
      <c r="S90" s="33" t="s">
        <v>37</v>
      </c>
      <c r="T90" s="3"/>
      <c r="U90" s="3"/>
      <c r="V90" t="s">
        <v>343</v>
      </c>
    </row>
    <row r="91" spans="1:22" ht="12.75">
      <c r="A91" s="57">
        <v>83</v>
      </c>
      <c r="B91" s="3" t="s">
        <v>89</v>
      </c>
      <c r="C91" s="35">
        <v>5.6388</v>
      </c>
      <c r="D91" s="3">
        <v>56</v>
      </c>
      <c r="E91" s="33" t="s">
        <v>145</v>
      </c>
      <c r="F91" s="33" t="s">
        <v>34</v>
      </c>
      <c r="G91" s="33">
        <v>8</v>
      </c>
      <c r="H91" s="33" t="s">
        <v>145</v>
      </c>
      <c r="I91" s="34">
        <v>21.336000000000002</v>
      </c>
      <c r="J91" s="34">
        <v>1.524</v>
      </c>
      <c r="K91" s="3">
        <v>90</v>
      </c>
      <c r="L91" s="52" t="s">
        <v>36</v>
      </c>
      <c r="M91" s="33"/>
      <c r="N91" s="33"/>
      <c r="O91" s="33"/>
      <c r="P91" s="33"/>
      <c r="Q91" s="33"/>
      <c r="R91" s="33"/>
      <c r="S91" s="33" t="s">
        <v>37</v>
      </c>
      <c r="T91" s="3"/>
      <c r="U91" s="3"/>
      <c r="V91" t="s">
        <v>343</v>
      </c>
    </row>
    <row r="92" spans="1:22" ht="12.75">
      <c r="A92" s="58">
        <v>84</v>
      </c>
      <c r="B92" s="3" t="s">
        <v>144</v>
      </c>
      <c r="C92" s="35">
        <v>5.7531</v>
      </c>
      <c r="D92" s="3">
        <v>269</v>
      </c>
      <c r="E92" s="33" t="s">
        <v>145</v>
      </c>
      <c r="F92" s="33" t="s">
        <v>34</v>
      </c>
      <c r="G92" s="33">
        <v>9</v>
      </c>
      <c r="H92" s="33" t="s">
        <v>145</v>
      </c>
      <c r="I92" s="34">
        <v>28.956000000000003</v>
      </c>
      <c r="J92" s="34">
        <v>1.8288000000000002</v>
      </c>
      <c r="K92" s="3">
        <v>0</v>
      </c>
      <c r="L92" s="52" t="s">
        <v>145</v>
      </c>
      <c r="M92" s="33"/>
      <c r="N92" s="33"/>
      <c r="O92" s="33"/>
      <c r="P92" s="33"/>
      <c r="Q92" s="33"/>
      <c r="R92" s="33" t="s">
        <v>37</v>
      </c>
      <c r="S92" s="33"/>
      <c r="T92" s="3"/>
      <c r="U92" s="3"/>
      <c r="V92" t="s">
        <v>343</v>
      </c>
    </row>
    <row r="93" spans="1:22" ht="12.75">
      <c r="A93" s="57">
        <v>85</v>
      </c>
      <c r="B93" s="3" t="s">
        <v>33</v>
      </c>
      <c r="C93" s="35">
        <v>5.7531</v>
      </c>
      <c r="D93" s="3">
        <v>269</v>
      </c>
      <c r="E93" s="33" t="s">
        <v>145</v>
      </c>
      <c r="F93" s="33" t="s">
        <v>34</v>
      </c>
      <c r="G93" s="33">
        <v>9</v>
      </c>
      <c r="H93" s="33" t="s">
        <v>145</v>
      </c>
      <c r="I93" s="34">
        <v>19.812</v>
      </c>
      <c r="J93" s="34">
        <v>1.8288000000000002</v>
      </c>
      <c r="K93" s="3">
        <v>90</v>
      </c>
      <c r="L93" s="52" t="s">
        <v>36</v>
      </c>
      <c r="M93" s="33"/>
      <c r="N93" s="33"/>
      <c r="O93" s="33"/>
      <c r="P93" s="33"/>
      <c r="Q93" s="33"/>
      <c r="R93" s="33"/>
      <c r="S93" s="33" t="s">
        <v>37</v>
      </c>
      <c r="T93" s="3"/>
      <c r="U93" s="3"/>
      <c r="V93" t="s">
        <v>343</v>
      </c>
    </row>
    <row r="94" spans="1:22" ht="12.75">
      <c r="A94" s="58">
        <v>86</v>
      </c>
      <c r="B94" s="3" t="s">
        <v>46</v>
      </c>
      <c r="C94" s="35">
        <v>5.8674</v>
      </c>
      <c r="D94" s="3">
        <v>110</v>
      </c>
      <c r="E94" s="33" t="s">
        <v>145</v>
      </c>
      <c r="F94" s="33" t="s">
        <v>34</v>
      </c>
      <c r="G94" s="33">
        <v>8</v>
      </c>
      <c r="H94" s="33" t="s">
        <v>47</v>
      </c>
      <c r="I94" s="34">
        <v>23.1648</v>
      </c>
      <c r="J94" s="34">
        <v>0</v>
      </c>
      <c r="K94" s="3">
        <v>90</v>
      </c>
      <c r="L94" s="40" t="s">
        <v>36</v>
      </c>
      <c r="M94" s="33"/>
      <c r="N94" s="33"/>
      <c r="O94" s="33"/>
      <c r="P94" s="33" t="s">
        <v>37</v>
      </c>
      <c r="Q94" s="33"/>
      <c r="R94" s="33"/>
      <c r="S94" s="33"/>
      <c r="T94" s="3"/>
      <c r="U94" s="3"/>
      <c r="V94" t="s">
        <v>343</v>
      </c>
    </row>
    <row r="95" spans="1:22" ht="12.75">
      <c r="A95" s="57">
        <v>87</v>
      </c>
      <c r="B95" s="3" t="s">
        <v>48</v>
      </c>
      <c r="C95" s="35">
        <v>5.8674</v>
      </c>
      <c r="D95" s="3">
        <v>110</v>
      </c>
      <c r="E95" s="33" t="s">
        <v>145</v>
      </c>
      <c r="F95" s="33" t="s">
        <v>34</v>
      </c>
      <c r="G95" s="33">
        <v>8</v>
      </c>
      <c r="H95" s="33" t="s">
        <v>47</v>
      </c>
      <c r="I95" s="34">
        <v>23.1648</v>
      </c>
      <c r="J95" s="34">
        <v>0</v>
      </c>
      <c r="K95" s="3">
        <v>90</v>
      </c>
      <c r="L95" s="40" t="s">
        <v>36</v>
      </c>
      <c r="M95" s="33"/>
      <c r="N95" s="33"/>
      <c r="O95" s="33"/>
      <c r="P95" s="33"/>
      <c r="Q95" s="33"/>
      <c r="R95" s="33" t="s">
        <v>37</v>
      </c>
      <c r="S95" s="33"/>
      <c r="T95" s="3">
        <v>0</v>
      </c>
      <c r="U95" s="3"/>
      <c r="V95" t="s">
        <v>343</v>
      </c>
    </row>
    <row r="96" spans="1:22" ht="12.75">
      <c r="A96" s="58">
        <v>88</v>
      </c>
      <c r="B96" s="3" t="s">
        <v>119</v>
      </c>
      <c r="C96" s="35">
        <v>6.0579</v>
      </c>
      <c r="D96" s="3">
        <v>215</v>
      </c>
      <c r="E96" s="33" t="s">
        <v>145</v>
      </c>
      <c r="F96" s="33" t="s">
        <v>41</v>
      </c>
      <c r="G96" s="33">
        <v>8</v>
      </c>
      <c r="H96" s="33" t="s">
        <v>145</v>
      </c>
      <c r="I96" s="34">
        <v>22.250400000000003</v>
      </c>
      <c r="J96" s="34">
        <v>0.3048</v>
      </c>
      <c r="K96" s="3">
        <v>90</v>
      </c>
      <c r="L96" s="52" t="s">
        <v>36</v>
      </c>
      <c r="M96" s="33"/>
      <c r="N96" s="33"/>
      <c r="O96" s="33" t="s">
        <v>37</v>
      </c>
      <c r="P96" s="33"/>
      <c r="Q96" s="33"/>
      <c r="R96" s="33"/>
      <c r="S96" s="33"/>
      <c r="T96" s="3"/>
      <c r="U96" s="3"/>
      <c r="V96" t="s">
        <v>35</v>
      </c>
    </row>
    <row r="97" spans="1:22" ht="12.75">
      <c r="A97" s="57">
        <v>89</v>
      </c>
      <c r="B97" s="3" t="s">
        <v>207</v>
      </c>
      <c r="C97" s="35">
        <v>6.095999999999999</v>
      </c>
      <c r="D97" s="3">
        <v>49</v>
      </c>
      <c r="E97" s="33" t="s">
        <v>145</v>
      </c>
      <c r="F97" s="33" t="s">
        <v>34</v>
      </c>
      <c r="G97" s="33">
        <v>9</v>
      </c>
      <c r="H97" s="33" t="s">
        <v>145</v>
      </c>
      <c r="I97" s="34">
        <v>14.325600000000001</v>
      </c>
      <c r="J97" s="34">
        <v>1.8288000000000002</v>
      </c>
      <c r="K97" s="3">
        <v>0</v>
      </c>
      <c r="L97" s="52" t="s">
        <v>145</v>
      </c>
      <c r="M97" s="33"/>
      <c r="N97" s="33"/>
      <c r="O97" s="33"/>
      <c r="P97" s="33"/>
      <c r="Q97" s="33"/>
      <c r="R97" s="33" t="s">
        <v>37</v>
      </c>
      <c r="S97" s="33"/>
      <c r="T97" s="3">
        <v>270</v>
      </c>
      <c r="U97" s="3">
        <v>270</v>
      </c>
      <c r="V97" t="s">
        <v>343</v>
      </c>
    </row>
    <row r="98" spans="1:22" ht="12.75">
      <c r="A98" s="58">
        <v>90</v>
      </c>
      <c r="B98" s="3" t="s">
        <v>208</v>
      </c>
      <c r="C98" s="35">
        <v>6.095999999999999</v>
      </c>
      <c r="D98" s="3">
        <v>49</v>
      </c>
      <c r="E98" s="33" t="s">
        <v>145</v>
      </c>
      <c r="F98" s="33" t="s">
        <v>34</v>
      </c>
      <c r="G98" s="33">
        <v>9</v>
      </c>
      <c r="H98" s="33" t="s">
        <v>145</v>
      </c>
      <c r="I98" s="34">
        <v>8.2296</v>
      </c>
      <c r="J98" s="34">
        <v>1.6764000000000001</v>
      </c>
      <c r="K98" s="3">
        <v>0</v>
      </c>
      <c r="L98" s="52" t="s">
        <v>145</v>
      </c>
      <c r="M98" s="33"/>
      <c r="N98" s="33"/>
      <c r="O98" s="33"/>
      <c r="P98" s="33"/>
      <c r="Q98" s="33"/>
      <c r="R98" s="33"/>
      <c r="S98" s="33" t="s">
        <v>37</v>
      </c>
      <c r="T98" s="3">
        <v>270</v>
      </c>
      <c r="U98" s="3"/>
      <c r="V98" t="s">
        <v>343</v>
      </c>
    </row>
    <row r="99" spans="1:22" ht="12.75">
      <c r="A99" s="57">
        <v>91</v>
      </c>
      <c r="B99" s="3" t="s">
        <v>209</v>
      </c>
      <c r="C99" s="35">
        <v>6.095999999999999</v>
      </c>
      <c r="D99" s="3">
        <v>49</v>
      </c>
      <c r="E99" s="33" t="s">
        <v>145</v>
      </c>
      <c r="F99" s="33" t="s">
        <v>34</v>
      </c>
      <c r="G99" s="33">
        <v>9</v>
      </c>
      <c r="H99" s="33" t="s">
        <v>145</v>
      </c>
      <c r="I99" s="34">
        <v>19.5072</v>
      </c>
      <c r="J99" s="34">
        <v>1.8288000000000002</v>
      </c>
      <c r="K99" s="3">
        <v>0</v>
      </c>
      <c r="L99" s="52" t="s">
        <v>145</v>
      </c>
      <c r="M99" s="33"/>
      <c r="N99" s="33"/>
      <c r="O99" s="33"/>
      <c r="P99" s="33"/>
      <c r="Q99" s="33" t="s">
        <v>37</v>
      </c>
      <c r="R99" s="33"/>
      <c r="S99" s="33"/>
      <c r="T99" s="3"/>
      <c r="U99" s="3">
        <v>270</v>
      </c>
      <c r="V99" t="s">
        <v>343</v>
      </c>
    </row>
    <row r="100" spans="1:22" ht="12.75">
      <c r="A100" s="58">
        <v>92</v>
      </c>
      <c r="B100" s="3" t="s">
        <v>300</v>
      </c>
      <c r="C100" s="35">
        <v>6.095999999999999</v>
      </c>
      <c r="D100" s="3">
        <v>49</v>
      </c>
      <c r="E100" s="33" t="s">
        <v>145</v>
      </c>
      <c r="F100" s="33" t="s">
        <v>34</v>
      </c>
      <c r="G100" s="33">
        <v>9</v>
      </c>
      <c r="H100" s="33" t="s">
        <v>145</v>
      </c>
      <c r="I100" s="34">
        <v>20.4216</v>
      </c>
      <c r="J100" s="34">
        <v>1.8288000000000002</v>
      </c>
      <c r="K100" s="3">
        <v>130</v>
      </c>
      <c r="L100" s="52"/>
      <c r="M100" s="33"/>
      <c r="N100" s="33"/>
      <c r="O100" s="33"/>
      <c r="P100" s="33"/>
      <c r="Q100" s="33"/>
      <c r="R100" s="33"/>
      <c r="S100" s="33" t="s">
        <v>37</v>
      </c>
      <c r="T100" s="3">
        <v>40</v>
      </c>
      <c r="U100" s="3"/>
      <c r="V100" t="s">
        <v>343</v>
      </c>
    </row>
    <row r="101" spans="1:22" ht="12.75">
      <c r="A101" s="57">
        <v>93</v>
      </c>
      <c r="B101" s="3" t="s">
        <v>194</v>
      </c>
      <c r="C101" s="35">
        <v>6.172199999999999</v>
      </c>
      <c r="D101" s="3">
        <v>264</v>
      </c>
      <c r="E101" s="33" t="s">
        <v>145</v>
      </c>
      <c r="F101" s="33" t="s">
        <v>34</v>
      </c>
      <c r="G101" s="33">
        <v>8</v>
      </c>
      <c r="H101" s="33" t="s">
        <v>145</v>
      </c>
      <c r="I101" s="34">
        <v>4.2672</v>
      </c>
      <c r="J101" s="34">
        <v>1.8288000000000002</v>
      </c>
      <c r="K101" s="3">
        <v>170</v>
      </c>
      <c r="L101" s="52" t="s">
        <v>145</v>
      </c>
      <c r="M101" s="33"/>
      <c r="N101" s="33"/>
      <c r="O101" s="33"/>
      <c r="P101" s="33"/>
      <c r="Q101" s="33"/>
      <c r="R101" s="33" t="s">
        <v>37</v>
      </c>
      <c r="S101" s="33"/>
      <c r="T101" s="3"/>
      <c r="U101" s="3"/>
      <c r="V101" t="s">
        <v>343</v>
      </c>
    </row>
    <row r="102" spans="1:22" ht="12.75">
      <c r="A102" s="58">
        <v>94</v>
      </c>
      <c r="B102" s="3" t="s">
        <v>195</v>
      </c>
      <c r="C102" s="35">
        <v>6.172199999999999</v>
      </c>
      <c r="D102" s="3">
        <v>264</v>
      </c>
      <c r="E102" s="33" t="s">
        <v>145</v>
      </c>
      <c r="F102" s="33" t="s">
        <v>34</v>
      </c>
      <c r="G102" s="33">
        <v>8</v>
      </c>
      <c r="H102" s="33" t="s">
        <v>145</v>
      </c>
      <c r="I102" s="34">
        <v>17.9832</v>
      </c>
      <c r="J102" s="34">
        <v>1.8288000000000002</v>
      </c>
      <c r="K102" s="3">
        <v>170</v>
      </c>
      <c r="L102" s="52" t="s">
        <v>145</v>
      </c>
      <c r="M102" s="33"/>
      <c r="N102" s="33"/>
      <c r="O102" s="33"/>
      <c r="P102" s="33"/>
      <c r="Q102" s="33"/>
      <c r="R102" s="33" t="s">
        <v>37</v>
      </c>
      <c r="S102" s="33"/>
      <c r="T102" s="3"/>
      <c r="U102" s="3"/>
      <c r="V102" t="s">
        <v>343</v>
      </c>
    </row>
    <row r="103" spans="1:22" ht="12.75">
      <c r="A103" s="57">
        <v>95</v>
      </c>
      <c r="B103" s="3" t="s">
        <v>86</v>
      </c>
      <c r="C103" s="35">
        <v>6.172199999999999</v>
      </c>
      <c r="D103" s="3">
        <v>264</v>
      </c>
      <c r="E103" s="33" t="s">
        <v>145</v>
      </c>
      <c r="F103" s="33" t="s">
        <v>34</v>
      </c>
      <c r="G103" s="33">
        <v>8</v>
      </c>
      <c r="H103" s="33" t="s">
        <v>145</v>
      </c>
      <c r="I103" s="34">
        <v>16.764</v>
      </c>
      <c r="J103" s="34">
        <v>1.8288000000000002</v>
      </c>
      <c r="K103" s="3">
        <v>85</v>
      </c>
      <c r="L103" s="52" t="s">
        <v>36</v>
      </c>
      <c r="M103" s="33"/>
      <c r="N103" s="33"/>
      <c r="O103" s="33"/>
      <c r="P103" s="33"/>
      <c r="Q103" s="33"/>
      <c r="R103" s="33" t="s">
        <v>37</v>
      </c>
      <c r="S103" s="33"/>
      <c r="T103" s="3">
        <v>80</v>
      </c>
      <c r="U103" s="3"/>
      <c r="V103" t="s">
        <v>343</v>
      </c>
    </row>
    <row r="104" spans="1:22" ht="12.75">
      <c r="A104" s="58">
        <v>96</v>
      </c>
      <c r="B104" s="3" t="s">
        <v>181</v>
      </c>
      <c r="C104" s="35">
        <v>6.248399999999999</v>
      </c>
      <c r="D104" s="3">
        <v>6</v>
      </c>
      <c r="E104" s="33" t="s">
        <v>145</v>
      </c>
      <c r="F104" s="33" t="s">
        <v>34</v>
      </c>
      <c r="G104" s="33">
        <v>8</v>
      </c>
      <c r="H104" s="33" t="s">
        <v>145</v>
      </c>
      <c r="I104" s="34">
        <v>6.096</v>
      </c>
      <c r="J104" s="34">
        <v>1.6764000000000001</v>
      </c>
      <c r="K104" s="3">
        <v>0</v>
      </c>
      <c r="L104" s="52" t="s">
        <v>145</v>
      </c>
      <c r="M104" s="33"/>
      <c r="N104" s="33"/>
      <c r="O104" s="33"/>
      <c r="P104" s="33" t="s">
        <v>37</v>
      </c>
      <c r="Q104" s="33"/>
      <c r="R104" s="33"/>
      <c r="S104" s="33"/>
      <c r="T104" s="3"/>
      <c r="U104" s="3"/>
      <c r="V104" t="s">
        <v>343</v>
      </c>
    </row>
    <row r="105" spans="1:22" ht="12.75">
      <c r="A105" s="57">
        <v>97</v>
      </c>
      <c r="B105" s="3" t="s">
        <v>182</v>
      </c>
      <c r="C105" s="35">
        <v>6.248399999999999</v>
      </c>
      <c r="D105" s="3">
        <v>6</v>
      </c>
      <c r="E105" s="33" t="s">
        <v>145</v>
      </c>
      <c r="F105" s="33" t="s">
        <v>34</v>
      </c>
      <c r="G105" s="33">
        <v>8</v>
      </c>
      <c r="H105" s="33" t="s">
        <v>145</v>
      </c>
      <c r="I105" s="34">
        <v>23.7744</v>
      </c>
      <c r="J105" s="34">
        <v>1.6764000000000001</v>
      </c>
      <c r="K105" s="3">
        <v>0</v>
      </c>
      <c r="L105" s="52" t="s">
        <v>145</v>
      </c>
      <c r="M105" s="33"/>
      <c r="N105" s="33"/>
      <c r="O105" s="33"/>
      <c r="P105" s="33" t="s">
        <v>37</v>
      </c>
      <c r="Q105" s="33"/>
      <c r="R105" s="33"/>
      <c r="S105" s="33"/>
      <c r="T105" s="3"/>
      <c r="U105" s="3"/>
      <c r="V105" t="s">
        <v>343</v>
      </c>
    </row>
    <row r="106" spans="1:22" ht="12.75">
      <c r="A106" s="58">
        <v>98</v>
      </c>
      <c r="B106" s="3" t="s">
        <v>183</v>
      </c>
      <c r="C106" s="35">
        <v>6.248399999999999</v>
      </c>
      <c r="D106" s="3">
        <v>6</v>
      </c>
      <c r="E106" s="33" t="s">
        <v>145</v>
      </c>
      <c r="F106" s="33" t="s">
        <v>34</v>
      </c>
      <c r="G106" s="33">
        <v>8</v>
      </c>
      <c r="H106" s="33" t="s">
        <v>145</v>
      </c>
      <c r="I106" s="34">
        <v>18.288</v>
      </c>
      <c r="J106" s="34">
        <v>1.6764000000000001</v>
      </c>
      <c r="K106" s="3">
        <v>0</v>
      </c>
      <c r="L106" s="52" t="s">
        <v>145</v>
      </c>
      <c r="M106" s="33"/>
      <c r="N106" s="33"/>
      <c r="O106" s="33"/>
      <c r="P106" s="33" t="s">
        <v>37</v>
      </c>
      <c r="Q106" s="33"/>
      <c r="R106" s="33"/>
      <c r="S106" s="33"/>
      <c r="T106" s="3"/>
      <c r="U106" s="3"/>
      <c r="V106" t="s">
        <v>343</v>
      </c>
    </row>
    <row r="107" spans="1:22" ht="12.75">
      <c r="A107" s="57">
        <v>99</v>
      </c>
      <c r="B107" s="3" t="s">
        <v>78</v>
      </c>
      <c r="C107" s="35">
        <v>6.248399999999999</v>
      </c>
      <c r="D107" s="3">
        <v>6</v>
      </c>
      <c r="E107" s="33" t="s">
        <v>145</v>
      </c>
      <c r="F107" s="33" t="s">
        <v>34</v>
      </c>
      <c r="G107" s="33">
        <v>8</v>
      </c>
      <c r="H107" s="33" t="s">
        <v>145</v>
      </c>
      <c r="I107" s="34">
        <v>18.288</v>
      </c>
      <c r="J107" s="34">
        <v>1.6764000000000001</v>
      </c>
      <c r="K107" s="3">
        <v>90</v>
      </c>
      <c r="L107" s="52" t="s">
        <v>36</v>
      </c>
      <c r="M107" s="33"/>
      <c r="N107" s="33"/>
      <c r="O107" s="33"/>
      <c r="P107" s="33"/>
      <c r="Q107" s="33"/>
      <c r="R107" s="33"/>
      <c r="S107" s="33" t="s">
        <v>37</v>
      </c>
      <c r="T107" s="3"/>
      <c r="U107" s="3"/>
      <c r="V107" t="s">
        <v>343</v>
      </c>
    </row>
    <row r="108" spans="1:22" ht="12.75">
      <c r="A108" s="58">
        <v>100</v>
      </c>
      <c r="B108" s="3" t="s">
        <v>157</v>
      </c>
      <c r="C108" s="35">
        <v>6.400799999999999</v>
      </c>
      <c r="D108" s="3">
        <v>222</v>
      </c>
      <c r="E108" s="33" t="s">
        <v>145</v>
      </c>
      <c r="F108" s="33" t="s">
        <v>34</v>
      </c>
      <c r="G108" s="33">
        <v>8</v>
      </c>
      <c r="H108" s="33" t="s">
        <v>145</v>
      </c>
      <c r="I108" s="34">
        <v>11.5824</v>
      </c>
      <c r="J108" s="34">
        <v>1.8288000000000002</v>
      </c>
      <c r="K108" s="3">
        <v>0</v>
      </c>
      <c r="L108" s="52" t="s">
        <v>145</v>
      </c>
      <c r="M108" s="33"/>
      <c r="N108" s="33"/>
      <c r="O108" s="33"/>
      <c r="P108" s="33" t="s">
        <v>37</v>
      </c>
      <c r="Q108" s="33"/>
      <c r="R108" s="33"/>
      <c r="S108" s="33"/>
      <c r="T108" s="3"/>
      <c r="U108" s="3"/>
      <c r="V108" t="s">
        <v>343</v>
      </c>
    </row>
    <row r="109" spans="1:22" ht="12.75">
      <c r="A109" s="57">
        <v>101</v>
      </c>
      <c r="B109" s="3" t="s">
        <v>158</v>
      </c>
      <c r="C109" s="35">
        <v>6.400799999999999</v>
      </c>
      <c r="D109" s="3">
        <v>222</v>
      </c>
      <c r="E109" s="33" t="s">
        <v>145</v>
      </c>
      <c r="F109" s="33" t="s">
        <v>34</v>
      </c>
      <c r="G109" s="33">
        <v>8</v>
      </c>
      <c r="H109" s="33" t="s">
        <v>145</v>
      </c>
      <c r="I109" s="34">
        <v>28.651200000000003</v>
      </c>
      <c r="J109" s="34">
        <v>1.8288000000000002</v>
      </c>
      <c r="K109" s="3">
        <v>0</v>
      </c>
      <c r="L109" s="52" t="s">
        <v>145</v>
      </c>
      <c r="M109" s="33"/>
      <c r="N109" s="33"/>
      <c r="O109" s="33"/>
      <c r="P109" s="33" t="s">
        <v>37</v>
      </c>
      <c r="Q109" s="33"/>
      <c r="R109" s="33"/>
      <c r="S109" s="33"/>
      <c r="T109" s="3"/>
      <c r="U109" s="3"/>
      <c r="V109" t="s">
        <v>343</v>
      </c>
    </row>
    <row r="110" spans="1:22" ht="12.75">
      <c r="A110" s="58">
        <v>102</v>
      </c>
      <c r="B110" s="3" t="s">
        <v>57</v>
      </c>
      <c r="C110" s="35">
        <v>6.400799999999999</v>
      </c>
      <c r="D110" s="3">
        <v>222</v>
      </c>
      <c r="E110" s="33" t="s">
        <v>145</v>
      </c>
      <c r="F110" s="33" t="s">
        <v>34</v>
      </c>
      <c r="G110" s="33">
        <v>8</v>
      </c>
      <c r="H110" s="33" t="s">
        <v>145</v>
      </c>
      <c r="I110" s="34">
        <v>22.250400000000003</v>
      </c>
      <c r="J110" s="34">
        <v>1.8288000000000002</v>
      </c>
      <c r="K110" s="3">
        <v>90</v>
      </c>
      <c r="L110" s="52" t="s">
        <v>36</v>
      </c>
      <c r="M110" s="33"/>
      <c r="N110" s="33"/>
      <c r="O110" s="33"/>
      <c r="P110" s="33"/>
      <c r="Q110" s="33"/>
      <c r="R110" s="33" t="s">
        <v>37</v>
      </c>
      <c r="S110" s="33"/>
      <c r="T110" s="3"/>
      <c r="U110" s="3"/>
      <c r="V110" t="s">
        <v>343</v>
      </c>
    </row>
    <row r="111" spans="1:22" ht="12.75">
      <c r="A111" s="57">
        <v>103</v>
      </c>
      <c r="B111" s="3" t="s">
        <v>295</v>
      </c>
      <c r="C111" s="35">
        <v>6.9342</v>
      </c>
      <c r="D111" s="3">
        <v>205</v>
      </c>
      <c r="E111" s="33" t="s">
        <v>145</v>
      </c>
      <c r="F111" s="33" t="s">
        <v>41</v>
      </c>
      <c r="G111" s="33">
        <v>8</v>
      </c>
      <c r="H111" s="33" t="s">
        <v>35</v>
      </c>
      <c r="I111" s="34">
        <v>0</v>
      </c>
      <c r="J111" s="34">
        <v>0</v>
      </c>
      <c r="K111" s="3">
        <v>135</v>
      </c>
      <c r="L111" s="52"/>
      <c r="M111" s="33"/>
      <c r="N111" s="33"/>
      <c r="O111" s="33"/>
      <c r="P111" s="33"/>
      <c r="Q111" s="33"/>
      <c r="R111" s="33" t="s">
        <v>37</v>
      </c>
      <c r="S111" s="33"/>
      <c r="T111" s="3"/>
      <c r="U111" s="3"/>
      <c r="V111" t="s">
        <v>343</v>
      </c>
    </row>
    <row r="112" spans="1:22" ht="12.75">
      <c r="A112" s="58">
        <v>104</v>
      </c>
      <c r="B112" s="3" t="s">
        <v>315</v>
      </c>
      <c r="C112" s="35">
        <v>6.9342</v>
      </c>
      <c r="D112" s="3">
        <v>205</v>
      </c>
      <c r="E112" s="33" t="s">
        <v>145</v>
      </c>
      <c r="F112" s="33" t="s">
        <v>41</v>
      </c>
      <c r="G112" s="33">
        <v>8</v>
      </c>
      <c r="H112" s="33" t="s">
        <v>35</v>
      </c>
      <c r="I112" s="34">
        <v>0</v>
      </c>
      <c r="J112" s="34">
        <v>0</v>
      </c>
      <c r="K112" s="3">
        <v>120</v>
      </c>
      <c r="L112" s="52"/>
      <c r="M112" s="33"/>
      <c r="N112" s="33"/>
      <c r="O112" s="33"/>
      <c r="P112" s="33" t="s">
        <v>37</v>
      </c>
      <c r="Q112" s="33"/>
      <c r="R112" s="33"/>
      <c r="S112" s="33"/>
      <c r="T112" s="3"/>
      <c r="U112" s="3"/>
      <c r="V112" t="s">
        <v>343</v>
      </c>
    </row>
    <row r="113" spans="1:22" ht="12.75">
      <c r="A113" s="57">
        <v>105</v>
      </c>
      <c r="B113" s="3" t="s">
        <v>166</v>
      </c>
      <c r="C113" s="35">
        <v>6.9723</v>
      </c>
      <c r="D113" s="3">
        <v>345</v>
      </c>
      <c r="E113" s="33" t="s">
        <v>145</v>
      </c>
      <c r="F113" s="33" t="s">
        <v>34</v>
      </c>
      <c r="G113" s="33">
        <v>6</v>
      </c>
      <c r="H113" s="33" t="s">
        <v>145</v>
      </c>
      <c r="I113" s="34">
        <v>31.6992</v>
      </c>
      <c r="J113" s="34">
        <v>1.8288000000000002</v>
      </c>
      <c r="K113" s="3">
        <v>0</v>
      </c>
      <c r="L113" s="52" t="s">
        <v>145</v>
      </c>
      <c r="M113" s="33"/>
      <c r="N113" s="33"/>
      <c r="O113" s="33"/>
      <c r="P113" s="33" t="s">
        <v>37</v>
      </c>
      <c r="Q113" s="33"/>
      <c r="R113" s="33"/>
      <c r="S113" s="33"/>
      <c r="T113" s="3"/>
      <c r="U113" s="3"/>
      <c r="V113" t="s">
        <v>343</v>
      </c>
    </row>
    <row r="114" spans="1:22" ht="12.75">
      <c r="A114" s="58">
        <v>106</v>
      </c>
      <c r="B114" s="3" t="s">
        <v>167</v>
      </c>
      <c r="C114" s="35">
        <v>6.9723</v>
      </c>
      <c r="D114" s="3">
        <v>345</v>
      </c>
      <c r="E114" s="33" t="s">
        <v>145</v>
      </c>
      <c r="F114" s="33" t="s">
        <v>34</v>
      </c>
      <c r="G114" s="33">
        <v>6</v>
      </c>
      <c r="H114" s="33" t="s">
        <v>145</v>
      </c>
      <c r="I114" s="34">
        <v>17.3736</v>
      </c>
      <c r="J114" s="34">
        <v>1.8288000000000002</v>
      </c>
      <c r="K114" s="3">
        <v>5</v>
      </c>
      <c r="L114" s="52" t="s">
        <v>145</v>
      </c>
      <c r="M114" s="33"/>
      <c r="N114" s="33"/>
      <c r="O114" s="33"/>
      <c r="P114" s="33" t="s">
        <v>37</v>
      </c>
      <c r="Q114" s="33"/>
      <c r="R114" s="33"/>
      <c r="S114" s="33"/>
      <c r="T114" s="3"/>
      <c r="U114" s="3"/>
      <c r="V114" t="s">
        <v>343</v>
      </c>
    </row>
    <row r="115" spans="1:22" ht="12.75">
      <c r="A115" s="57">
        <v>107</v>
      </c>
      <c r="B115" s="3" t="s">
        <v>64</v>
      </c>
      <c r="C115" s="35">
        <v>6.9723</v>
      </c>
      <c r="D115" s="3">
        <v>345</v>
      </c>
      <c r="E115" s="33" t="s">
        <v>145</v>
      </c>
      <c r="F115" s="33" t="s">
        <v>34</v>
      </c>
      <c r="G115" s="33">
        <v>6</v>
      </c>
      <c r="H115" s="33" t="s">
        <v>145</v>
      </c>
      <c r="I115" s="34">
        <v>19.812</v>
      </c>
      <c r="J115" s="34">
        <v>1.8288000000000002</v>
      </c>
      <c r="K115" s="3">
        <v>90</v>
      </c>
      <c r="L115" s="52" t="s">
        <v>36</v>
      </c>
      <c r="M115" s="33"/>
      <c r="N115" s="33"/>
      <c r="O115" s="33"/>
      <c r="P115" s="33"/>
      <c r="Q115" s="33"/>
      <c r="R115" s="33" t="s">
        <v>37</v>
      </c>
      <c r="S115" s="33"/>
      <c r="T115" s="3">
        <v>0</v>
      </c>
      <c r="U115" s="3"/>
      <c r="V115" t="s">
        <v>343</v>
      </c>
    </row>
    <row r="116" spans="1:22" ht="12.75">
      <c r="A116" s="58">
        <v>108</v>
      </c>
      <c r="B116" s="3" t="s">
        <v>171</v>
      </c>
      <c r="C116" s="35">
        <v>7.1628</v>
      </c>
      <c r="D116" s="3">
        <v>47</v>
      </c>
      <c r="E116" s="33" t="s">
        <v>145</v>
      </c>
      <c r="F116" s="33" t="s">
        <v>34</v>
      </c>
      <c r="G116" s="33">
        <v>8</v>
      </c>
      <c r="H116" s="33" t="s">
        <v>145</v>
      </c>
      <c r="I116" s="34">
        <v>10.668000000000001</v>
      </c>
      <c r="J116" s="34">
        <v>1.423416</v>
      </c>
      <c r="K116" s="3">
        <v>0</v>
      </c>
      <c r="L116" s="52" t="s">
        <v>145</v>
      </c>
      <c r="M116" s="33"/>
      <c r="N116" s="33"/>
      <c r="O116" s="33"/>
      <c r="P116" s="33" t="s">
        <v>37</v>
      </c>
      <c r="Q116" s="33"/>
      <c r="R116" s="33"/>
      <c r="S116" s="33"/>
      <c r="T116" s="3"/>
      <c r="U116" s="3"/>
      <c r="V116" t="s">
        <v>343</v>
      </c>
    </row>
    <row r="117" spans="1:22" ht="12.75">
      <c r="A117" s="57">
        <v>109</v>
      </c>
      <c r="B117" s="3" t="s">
        <v>67</v>
      </c>
      <c r="C117" s="35">
        <v>7.1628</v>
      </c>
      <c r="D117" s="3">
        <v>47</v>
      </c>
      <c r="E117" s="33" t="s">
        <v>145</v>
      </c>
      <c r="F117" s="33" t="s">
        <v>34</v>
      </c>
      <c r="G117" s="33">
        <v>8</v>
      </c>
      <c r="H117" s="33" t="s">
        <v>145</v>
      </c>
      <c r="I117" s="34">
        <v>18.288</v>
      </c>
      <c r="J117" s="34">
        <v>1.423416</v>
      </c>
      <c r="K117" s="3">
        <v>90</v>
      </c>
      <c r="L117" s="52" t="s">
        <v>36</v>
      </c>
      <c r="M117" s="33"/>
      <c r="N117" s="33"/>
      <c r="O117" s="33"/>
      <c r="P117" s="33" t="s">
        <v>37</v>
      </c>
      <c r="Q117" s="33"/>
      <c r="R117" s="33"/>
      <c r="S117" s="33"/>
      <c r="T117" s="3"/>
      <c r="U117" s="3"/>
      <c r="V117" t="s">
        <v>343</v>
      </c>
    </row>
    <row r="118" spans="1:22" ht="12.75">
      <c r="A118" s="58">
        <v>110</v>
      </c>
      <c r="B118" s="3" t="s">
        <v>68</v>
      </c>
      <c r="C118" s="35">
        <v>7.1628</v>
      </c>
      <c r="D118" s="3">
        <v>47</v>
      </c>
      <c r="E118" s="33" t="s">
        <v>145</v>
      </c>
      <c r="F118" s="33" t="s">
        <v>34</v>
      </c>
      <c r="G118" s="33">
        <v>8</v>
      </c>
      <c r="H118" s="33" t="s">
        <v>145</v>
      </c>
      <c r="I118" s="34">
        <v>22.86</v>
      </c>
      <c r="J118" s="34">
        <v>1.423416</v>
      </c>
      <c r="K118" s="3">
        <v>90</v>
      </c>
      <c r="L118" s="52" t="s">
        <v>36</v>
      </c>
      <c r="M118" s="33"/>
      <c r="N118" s="33"/>
      <c r="O118" s="33"/>
      <c r="P118" s="33" t="s">
        <v>37</v>
      </c>
      <c r="Q118" s="33"/>
      <c r="R118" s="33"/>
      <c r="S118" s="33"/>
      <c r="T118" s="3"/>
      <c r="U118" s="3"/>
      <c r="V118" t="s">
        <v>343</v>
      </c>
    </row>
    <row r="119" spans="1:22" ht="12.75">
      <c r="A119" s="57">
        <v>111</v>
      </c>
      <c r="B119" s="3" t="s">
        <v>191</v>
      </c>
      <c r="C119" s="35">
        <v>7.239</v>
      </c>
      <c r="D119" s="3">
        <v>330</v>
      </c>
      <c r="E119" s="33" t="s">
        <v>145</v>
      </c>
      <c r="F119" s="33" t="s">
        <v>34</v>
      </c>
      <c r="G119" s="33">
        <v>8</v>
      </c>
      <c r="H119" s="33" t="s">
        <v>145</v>
      </c>
      <c r="I119" s="34">
        <v>28.041600000000003</v>
      </c>
      <c r="J119" s="34">
        <v>1.524</v>
      </c>
      <c r="K119" s="3">
        <v>0</v>
      </c>
      <c r="L119" s="52" t="s">
        <v>145</v>
      </c>
      <c r="M119" s="33"/>
      <c r="N119" s="33"/>
      <c r="O119" s="33" t="s">
        <v>37</v>
      </c>
      <c r="P119" s="33"/>
      <c r="Q119" s="33"/>
      <c r="R119" s="33"/>
      <c r="S119" s="33"/>
      <c r="T119" s="3"/>
      <c r="U119" s="3"/>
      <c r="V119" t="s">
        <v>35</v>
      </c>
    </row>
    <row r="120" spans="1:22" ht="12.75">
      <c r="A120" s="58">
        <v>112</v>
      </c>
      <c r="B120" s="3" t="s">
        <v>84</v>
      </c>
      <c r="C120" s="35">
        <v>7.239</v>
      </c>
      <c r="D120" s="3">
        <v>330</v>
      </c>
      <c r="E120" s="33" t="s">
        <v>145</v>
      </c>
      <c r="F120" s="33" t="s">
        <v>34</v>
      </c>
      <c r="G120" s="33">
        <v>8</v>
      </c>
      <c r="H120" s="33" t="s">
        <v>145</v>
      </c>
      <c r="I120" s="34">
        <v>3.048</v>
      </c>
      <c r="J120" s="34">
        <v>1.2192</v>
      </c>
      <c r="K120" s="3">
        <v>90</v>
      </c>
      <c r="L120" s="52" t="s">
        <v>36</v>
      </c>
      <c r="M120" s="33"/>
      <c r="N120" s="33"/>
      <c r="O120" s="33" t="s">
        <v>37</v>
      </c>
      <c r="P120" s="33"/>
      <c r="Q120" s="33"/>
      <c r="R120" s="33"/>
      <c r="S120" s="33"/>
      <c r="T120" s="3"/>
      <c r="U120" s="3"/>
      <c r="V120" t="s">
        <v>35</v>
      </c>
    </row>
    <row r="121" spans="1:22" ht="12.75">
      <c r="A121" s="57">
        <v>113</v>
      </c>
      <c r="B121" s="3" t="s">
        <v>82</v>
      </c>
      <c r="C121" s="35">
        <v>7.239</v>
      </c>
      <c r="D121" s="3">
        <v>330</v>
      </c>
      <c r="E121" s="33" t="s">
        <v>145</v>
      </c>
      <c r="F121" s="33" t="s">
        <v>34</v>
      </c>
      <c r="G121" s="33">
        <v>8</v>
      </c>
      <c r="H121" s="33" t="s">
        <v>145</v>
      </c>
      <c r="I121" s="34">
        <v>18.288</v>
      </c>
      <c r="J121" s="34">
        <v>1.524</v>
      </c>
      <c r="K121" s="3">
        <v>90</v>
      </c>
      <c r="L121" s="52" t="s">
        <v>36</v>
      </c>
      <c r="M121" s="33"/>
      <c r="N121" s="33"/>
      <c r="O121" s="33"/>
      <c r="P121" s="33"/>
      <c r="Q121" s="33"/>
      <c r="R121" s="33"/>
      <c r="S121" s="33" t="s">
        <v>37</v>
      </c>
      <c r="T121" s="3">
        <v>180</v>
      </c>
      <c r="U121" s="3"/>
      <c r="V121" t="s">
        <v>343</v>
      </c>
    </row>
    <row r="122" spans="1:22" ht="12.75">
      <c r="A122" s="58">
        <v>114</v>
      </c>
      <c r="B122" s="3" t="s">
        <v>83</v>
      </c>
      <c r="C122" s="35">
        <v>7.239</v>
      </c>
      <c r="D122" s="3">
        <v>330</v>
      </c>
      <c r="E122" s="33" t="s">
        <v>145</v>
      </c>
      <c r="F122" s="33" t="s">
        <v>34</v>
      </c>
      <c r="G122" s="33">
        <v>8</v>
      </c>
      <c r="H122" s="33" t="s">
        <v>145</v>
      </c>
      <c r="I122" s="34">
        <v>18.288</v>
      </c>
      <c r="J122" s="34">
        <v>1.524</v>
      </c>
      <c r="K122" s="3">
        <v>90</v>
      </c>
      <c r="L122" s="52" t="s">
        <v>36</v>
      </c>
      <c r="M122" s="33"/>
      <c r="N122" s="33"/>
      <c r="O122" s="33"/>
      <c r="P122" s="33"/>
      <c r="Q122" s="33"/>
      <c r="R122" s="33" t="s">
        <v>37</v>
      </c>
      <c r="S122" s="33"/>
      <c r="T122" s="3">
        <v>180</v>
      </c>
      <c r="U122" s="3"/>
      <c r="V122" t="s">
        <v>343</v>
      </c>
    </row>
    <row r="123" spans="1:22" ht="12.75">
      <c r="A123" s="57">
        <v>115</v>
      </c>
      <c r="B123" s="3" t="s">
        <v>227</v>
      </c>
      <c r="C123" s="35">
        <v>7.467599999999999</v>
      </c>
      <c r="D123" s="3">
        <v>32</v>
      </c>
      <c r="E123" s="33" t="s">
        <v>145</v>
      </c>
      <c r="F123" s="33" t="s">
        <v>34</v>
      </c>
      <c r="G123" s="33">
        <v>8</v>
      </c>
      <c r="H123" s="33" t="s">
        <v>145</v>
      </c>
      <c r="I123" s="34">
        <v>30.48</v>
      </c>
      <c r="J123" s="34" t="s">
        <v>35</v>
      </c>
      <c r="K123" s="3">
        <v>0</v>
      </c>
      <c r="L123" s="52" t="s">
        <v>145</v>
      </c>
      <c r="M123" s="33"/>
      <c r="N123" s="33"/>
      <c r="O123" s="33"/>
      <c r="P123" s="33"/>
      <c r="Q123" s="33"/>
      <c r="R123" s="33"/>
      <c r="S123" s="33" t="s">
        <v>37</v>
      </c>
      <c r="T123" s="3"/>
      <c r="U123" s="3"/>
      <c r="V123" t="s">
        <v>343</v>
      </c>
    </row>
    <row r="124" spans="1:22" ht="12.75">
      <c r="A124" s="58">
        <v>116</v>
      </c>
      <c r="B124" s="3" t="s">
        <v>306</v>
      </c>
      <c r="C124" s="35">
        <v>7.467599999999999</v>
      </c>
      <c r="D124" s="3">
        <v>32</v>
      </c>
      <c r="E124" s="33" t="s">
        <v>145</v>
      </c>
      <c r="F124" s="33" t="s">
        <v>34</v>
      </c>
      <c r="G124" s="33">
        <v>8</v>
      </c>
      <c r="H124" s="33" t="s">
        <v>145</v>
      </c>
      <c r="I124" s="34">
        <v>10.668000000000001</v>
      </c>
      <c r="J124" s="34" t="s">
        <v>35</v>
      </c>
      <c r="K124" s="3">
        <v>130</v>
      </c>
      <c r="L124" s="52"/>
      <c r="M124" s="33"/>
      <c r="N124" s="33"/>
      <c r="O124" s="33"/>
      <c r="P124" s="33"/>
      <c r="Q124" s="33"/>
      <c r="R124" s="33"/>
      <c r="S124" s="33" t="s">
        <v>37</v>
      </c>
      <c r="T124" s="3"/>
      <c r="U124" s="3"/>
      <c r="V124" t="s">
        <v>343</v>
      </c>
    </row>
    <row r="125" spans="1:22" ht="12.75">
      <c r="A125" s="57">
        <v>117</v>
      </c>
      <c r="B125" s="3" t="s">
        <v>333</v>
      </c>
      <c r="C125" s="35">
        <v>7.467599999999999</v>
      </c>
      <c r="D125" s="3">
        <v>32</v>
      </c>
      <c r="E125" s="33" t="s">
        <v>145</v>
      </c>
      <c r="F125" s="33" t="s">
        <v>34</v>
      </c>
      <c r="G125" s="33">
        <v>8</v>
      </c>
      <c r="H125" s="33" t="s">
        <v>145</v>
      </c>
      <c r="I125" s="34">
        <v>18.288</v>
      </c>
      <c r="J125" s="34">
        <v>1.524</v>
      </c>
      <c r="K125" s="3">
        <v>25</v>
      </c>
      <c r="L125" s="52"/>
      <c r="M125" s="33"/>
      <c r="N125" s="33"/>
      <c r="O125" s="33"/>
      <c r="P125" s="33"/>
      <c r="Q125" s="33"/>
      <c r="R125" s="33" t="s">
        <v>37</v>
      </c>
      <c r="S125" s="33"/>
      <c r="T125" s="3">
        <v>115</v>
      </c>
      <c r="U125" s="3">
        <v>115</v>
      </c>
      <c r="V125" t="s">
        <v>343</v>
      </c>
    </row>
    <row r="126" spans="1:22" ht="12.75">
      <c r="A126" s="58">
        <v>118</v>
      </c>
      <c r="B126" s="3" t="s">
        <v>173</v>
      </c>
      <c r="C126" s="35">
        <v>7.581899999999999</v>
      </c>
      <c r="D126" s="3">
        <v>313</v>
      </c>
      <c r="E126" s="33" t="s">
        <v>145</v>
      </c>
      <c r="F126" s="33" t="s">
        <v>34</v>
      </c>
      <c r="G126" s="33">
        <v>8</v>
      </c>
      <c r="H126" s="33" t="s">
        <v>145</v>
      </c>
      <c r="I126" s="34">
        <v>18.288</v>
      </c>
      <c r="J126" s="34">
        <v>1.8288000000000002</v>
      </c>
      <c r="K126" s="3">
        <v>0</v>
      </c>
      <c r="L126" s="52" t="s">
        <v>145</v>
      </c>
      <c r="M126" s="33"/>
      <c r="N126" s="33"/>
      <c r="O126" s="33"/>
      <c r="P126" s="33" t="s">
        <v>37</v>
      </c>
      <c r="Q126" s="33"/>
      <c r="R126" s="33"/>
      <c r="S126" s="33"/>
      <c r="T126" s="3"/>
      <c r="U126" s="3"/>
      <c r="V126" t="s">
        <v>343</v>
      </c>
    </row>
    <row r="127" spans="1:22" ht="12.75">
      <c r="A127" s="57">
        <v>119</v>
      </c>
      <c r="B127" s="3" t="s">
        <v>71</v>
      </c>
      <c r="C127" s="35">
        <v>7.581899999999999</v>
      </c>
      <c r="D127" s="3">
        <v>313</v>
      </c>
      <c r="E127" s="33" t="s">
        <v>145</v>
      </c>
      <c r="F127" s="33" t="s">
        <v>34</v>
      </c>
      <c r="G127" s="33">
        <v>8</v>
      </c>
      <c r="H127" s="33" t="s">
        <v>145</v>
      </c>
      <c r="I127" s="34">
        <v>31.0896</v>
      </c>
      <c r="J127" s="34">
        <v>1.8288000000000002</v>
      </c>
      <c r="K127" s="3">
        <v>90</v>
      </c>
      <c r="L127" s="52" t="s">
        <v>36</v>
      </c>
      <c r="M127" s="33"/>
      <c r="N127" s="33"/>
      <c r="O127" s="33"/>
      <c r="P127" s="33" t="s">
        <v>37</v>
      </c>
      <c r="Q127" s="33"/>
      <c r="R127" s="33"/>
      <c r="S127" s="33"/>
      <c r="T127" s="3"/>
      <c r="U127" s="3">
        <v>0</v>
      </c>
      <c r="V127" t="s">
        <v>343</v>
      </c>
    </row>
    <row r="128" spans="1:22" ht="12.75">
      <c r="A128" s="58">
        <v>120</v>
      </c>
      <c r="B128" s="3" t="s">
        <v>72</v>
      </c>
      <c r="C128" s="35">
        <v>7.581899999999999</v>
      </c>
      <c r="D128" s="3">
        <v>313</v>
      </c>
      <c r="E128" s="33" t="s">
        <v>145</v>
      </c>
      <c r="F128" s="33" t="s">
        <v>34</v>
      </c>
      <c r="G128" s="33">
        <v>8</v>
      </c>
      <c r="H128" s="33" t="s">
        <v>145</v>
      </c>
      <c r="I128" s="34">
        <v>21.945600000000002</v>
      </c>
      <c r="J128" s="34">
        <v>1.8288000000000002</v>
      </c>
      <c r="K128" s="3">
        <v>90</v>
      </c>
      <c r="L128" s="52" t="s">
        <v>36</v>
      </c>
      <c r="M128" s="33"/>
      <c r="N128" s="33"/>
      <c r="O128" s="33"/>
      <c r="P128" s="33"/>
      <c r="Q128" s="33"/>
      <c r="R128" s="33" t="s">
        <v>37</v>
      </c>
      <c r="S128" s="33"/>
      <c r="T128" s="3">
        <v>180</v>
      </c>
      <c r="U128" s="3">
        <v>180</v>
      </c>
      <c r="V128" t="s">
        <v>343</v>
      </c>
    </row>
    <row r="129" spans="1:22" ht="12.75">
      <c r="A129" s="57">
        <v>121</v>
      </c>
      <c r="B129" s="3" t="s">
        <v>40</v>
      </c>
      <c r="C129" s="35">
        <v>7.924799999999999</v>
      </c>
      <c r="D129" s="3">
        <v>353</v>
      </c>
      <c r="E129" s="33" t="s">
        <v>145</v>
      </c>
      <c r="F129" s="33" t="s">
        <v>41</v>
      </c>
      <c r="G129" s="33">
        <v>8</v>
      </c>
      <c r="H129" s="33" t="s">
        <v>145</v>
      </c>
      <c r="I129" s="34">
        <v>7.62</v>
      </c>
      <c r="J129" s="34">
        <v>1.3716000000000002</v>
      </c>
      <c r="K129" s="3">
        <v>80</v>
      </c>
      <c r="L129" s="52" t="s">
        <v>36</v>
      </c>
      <c r="M129" s="33"/>
      <c r="N129" s="33" t="s">
        <v>37</v>
      </c>
      <c r="O129" s="33"/>
      <c r="P129" s="33"/>
      <c r="Q129" s="33"/>
      <c r="R129" s="33"/>
      <c r="S129" s="33"/>
      <c r="T129" s="3"/>
      <c r="U129" s="3"/>
      <c r="V129" t="s">
        <v>35</v>
      </c>
    </row>
    <row r="130" spans="1:22" ht="12.75">
      <c r="A130" s="58">
        <v>122</v>
      </c>
      <c r="B130" s="3" t="s">
        <v>42</v>
      </c>
      <c r="C130" s="35">
        <v>7.924799999999999</v>
      </c>
      <c r="D130" s="3">
        <v>353</v>
      </c>
      <c r="E130" s="33" t="s">
        <v>145</v>
      </c>
      <c r="F130" s="33" t="s">
        <v>41</v>
      </c>
      <c r="G130" s="33">
        <v>8</v>
      </c>
      <c r="H130" s="33" t="s">
        <v>145</v>
      </c>
      <c r="I130" s="34">
        <v>6.096</v>
      </c>
      <c r="J130" s="34">
        <v>1.3716000000000002</v>
      </c>
      <c r="K130" s="3">
        <v>100</v>
      </c>
      <c r="L130" s="52" t="s">
        <v>36</v>
      </c>
      <c r="M130" s="33"/>
      <c r="N130" s="33"/>
      <c r="O130" s="33"/>
      <c r="P130" s="33"/>
      <c r="Q130" s="33"/>
      <c r="R130" s="33" t="s">
        <v>37</v>
      </c>
      <c r="S130" s="33"/>
      <c r="T130" s="3">
        <v>0</v>
      </c>
      <c r="U130" s="3"/>
      <c r="V130" t="s">
        <v>343</v>
      </c>
    </row>
    <row r="131" spans="1:22" ht="12.75">
      <c r="A131" s="57">
        <v>123</v>
      </c>
      <c r="B131" s="3" t="s">
        <v>156</v>
      </c>
      <c r="C131" s="35">
        <v>8.1915</v>
      </c>
      <c r="D131" s="3">
        <v>35</v>
      </c>
      <c r="E131" s="33" t="s">
        <v>145</v>
      </c>
      <c r="F131" s="33" t="s">
        <v>34</v>
      </c>
      <c r="G131" s="33">
        <v>8</v>
      </c>
      <c r="H131" s="33" t="s">
        <v>145</v>
      </c>
      <c r="I131" s="34">
        <v>21.336000000000002</v>
      </c>
      <c r="J131" s="34">
        <v>1.6764000000000001</v>
      </c>
      <c r="K131" s="3">
        <v>0</v>
      </c>
      <c r="L131" s="52" t="s">
        <v>145</v>
      </c>
      <c r="M131" s="33"/>
      <c r="N131" s="33"/>
      <c r="O131" s="33"/>
      <c r="P131" s="33" t="s">
        <v>37</v>
      </c>
      <c r="Q131" s="33"/>
      <c r="R131" s="33"/>
      <c r="S131" s="33"/>
      <c r="T131" s="3"/>
      <c r="U131" s="3"/>
      <c r="V131" t="s">
        <v>343</v>
      </c>
    </row>
    <row r="132" spans="1:22" ht="12.75">
      <c r="A132" s="58">
        <v>124</v>
      </c>
      <c r="B132" s="3" t="s">
        <v>55</v>
      </c>
      <c r="C132" s="35">
        <v>8.1915</v>
      </c>
      <c r="D132" s="3">
        <v>35</v>
      </c>
      <c r="E132" s="33" t="s">
        <v>145</v>
      </c>
      <c r="F132" s="33" t="s">
        <v>34</v>
      </c>
      <c r="G132" s="33">
        <v>8</v>
      </c>
      <c r="H132" s="33" t="s">
        <v>145</v>
      </c>
      <c r="I132" s="34">
        <v>10.668000000000001</v>
      </c>
      <c r="J132" s="34">
        <v>1.6764000000000001</v>
      </c>
      <c r="K132" s="3">
        <v>80</v>
      </c>
      <c r="L132" s="52" t="s">
        <v>36</v>
      </c>
      <c r="M132" s="33"/>
      <c r="N132" s="33"/>
      <c r="O132" s="33"/>
      <c r="P132" s="33"/>
      <c r="Q132" s="33"/>
      <c r="R132" s="33"/>
      <c r="S132" s="33" t="s">
        <v>37</v>
      </c>
      <c r="T132" s="3">
        <v>180</v>
      </c>
      <c r="U132" s="3"/>
      <c r="V132" t="s">
        <v>343</v>
      </c>
    </row>
    <row r="133" spans="1:22" ht="12.75">
      <c r="A133" s="57">
        <v>125</v>
      </c>
      <c r="B133" s="3" t="s">
        <v>56</v>
      </c>
      <c r="C133" s="35">
        <v>8.1915</v>
      </c>
      <c r="D133" s="3">
        <v>35</v>
      </c>
      <c r="E133" s="33" t="s">
        <v>145</v>
      </c>
      <c r="F133" s="33" t="s">
        <v>34</v>
      </c>
      <c r="G133" s="33">
        <v>8</v>
      </c>
      <c r="H133" s="33" t="s">
        <v>145</v>
      </c>
      <c r="I133" s="34">
        <v>24.9936</v>
      </c>
      <c r="J133" s="34">
        <v>1.6764000000000001</v>
      </c>
      <c r="K133" s="3">
        <v>90</v>
      </c>
      <c r="L133" s="52" t="s">
        <v>36</v>
      </c>
      <c r="M133" s="33"/>
      <c r="N133" s="33"/>
      <c r="O133" s="33"/>
      <c r="P133" s="33" t="s">
        <v>37</v>
      </c>
      <c r="Q133" s="33"/>
      <c r="R133" s="33"/>
      <c r="S133" s="33"/>
      <c r="T133" s="3"/>
      <c r="U133" s="3"/>
      <c r="V133" t="s">
        <v>343</v>
      </c>
    </row>
    <row r="134" spans="1:22" ht="12.75">
      <c r="A134" s="58">
        <v>126</v>
      </c>
      <c r="B134" s="3" t="s">
        <v>170</v>
      </c>
      <c r="C134" s="35">
        <v>8.2296</v>
      </c>
      <c r="D134" s="3">
        <v>313</v>
      </c>
      <c r="E134" s="33" t="s">
        <v>145</v>
      </c>
      <c r="F134" s="33" t="s">
        <v>34</v>
      </c>
      <c r="G134" s="33">
        <v>8</v>
      </c>
      <c r="H134" s="33" t="s">
        <v>145</v>
      </c>
      <c r="I134" s="34">
        <v>16.764</v>
      </c>
      <c r="J134" s="34">
        <v>1.6764000000000001</v>
      </c>
      <c r="K134" s="3">
        <v>0</v>
      </c>
      <c r="L134" s="52" t="s">
        <v>145</v>
      </c>
      <c r="M134" s="33"/>
      <c r="N134" s="33"/>
      <c r="O134" s="33"/>
      <c r="P134" s="33"/>
      <c r="Q134" s="33"/>
      <c r="R134" s="33" t="s">
        <v>37</v>
      </c>
      <c r="S134" s="33"/>
      <c r="T134" s="3">
        <v>90</v>
      </c>
      <c r="U134" s="3"/>
      <c r="V134" t="s">
        <v>343</v>
      </c>
    </row>
    <row r="135" spans="1:22" ht="12.75">
      <c r="A135" s="57">
        <v>127</v>
      </c>
      <c r="B135" s="3" t="s">
        <v>65</v>
      </c>
      <c r="C135" s="35">
        <v>8.2296</v>
      </c>
      <c r="D135" s="3">
        <v>313</v>
      </c>
      <c r="E135" s="33" t="s">
        <v>145</v>
      </c>
      <c r="F135" s="33" t="s">
        <v>34</v>
      </c>
      <c r="G135" s="33">
        <v>8</v>
      </c>
      <c r="H135" s="33" t="s">
        <v>145</v>
      </c>
      <c r="I135" s="34">
        <v>28.346400000000003</v>
      </c>
      <c r="J135" s="34">
        <v>1.9812</v>
      </c>
      <c r="K135" s="3">
        <v>90</v>
      </c>
      <c r="L135" s="52" t="s">
        <v>36</v>
      </c>
      <c r="M135" s="33"/>
      <c r="N135" s="33"/>
      <c r="O135" s="33"/>
      <c r="P135" s="33"/>
      <c r="Q135" s="33"/>
      <c r="R135" s="33" t="s">
        <v>37</v>
      </c>
      <c r="S135" s="33"/>
      <c r="T135" s="3">
        <v>0</v>
      </c>
      <c r="U135" s="3">
        <v>180</v>
      </c>
      <c r="V135" t="s">
        <v>343</v>
      </c>
    </row>
    <row r="136" spans="1:22" ht="12.75">
      <c r="A136" s="58">
        <v>128</v>
      </c>
      <c r="B136" s="3" t="s">
        <v>66</v>
      </c>
      <c r="C136" s="35">
        <v>8.2296</v>
      </c>
      <c r="D136" s="3">
        <v>313</v>
      </c>
      <c r="E136" s="33" t="s">
        <v>145</v>
      </c>
      <c r="F136" s="33" t="s">
        <v>34</v>
      </c>
      <c r="G136" s="33">
        <v>8</v>
      </c>
      <c r="H136" s="33" t="s">
        <v>145</v>
      </c>
      <c r="I136" s="34">
        <v>22.86</v>
      </c>
      <c r="J136" s="34">
        <v>1.9812</v>
      </c>
      <c r="K136" s="3">
        <v>90</v>
      </c>
      <c r="L136" s="52" t="s">
        <v>36</v>
      </c>
      <c r="M136" s="33"/>
      <c r="N136" s="33"/>
      <c r="O136" s="33"/>
      <c r="P136" s="33"/>
      <c r="Q136" s="33"/>
      <c r="R136" s="33" t="s">
        <v>37</v>
      </c>
      <c r="S136" s="33"/>
      <c r="T136" s="3">
        <v>0</v>
      </c>
      <c r="U136" s="3"/>
      <c r="V136" t="s">
        <v>343</v>
      </c>
    </row>
    <row r="137" spans="1:22" ht="12.75">
      <c r="A137" s="57">
        <v>129</v>
      </c>
      <c r="B137" s="3" t="s">
        <v>243</v>
      </c>
      <c r="C137" s="35">
        <v>8.382</v>
      </c>
      <c r="D137" s="3">
        <v>51</v>
      </c>
      <c r="E137" s="33" t="s">
        <v>145</v>
      </c>
      <c r="F137" s="33" t="s">
        <v>34</v>
      </c>
      <c r="G137" s="33">
        <v>8</v>
      </c>
      <c r="H137" s="33" t="s">
        <v>145</v>
      </c>
      <c r="I137" s="34">
        <v>33.528</v>
      </c>
      <c r="J137" s="34">
        <v>1.524</v>
      </c>
      <c r="K137" s="3">
        <v>0</v>
      </c>
      <c r="L137" s="52" t="s">
        <v>145</v>
      </c>
      <c r="M137" s="33"/>
      <c r="N137" s="33"/>
      <c r="O137" s="33"/>
      <c r="P137" s="33" t="s">
        <v>37</v>
      </c>
      <c r="Q137" s="33"/>
      <c r="R137" s="33"/>
      <c r="S137" s="33"/>
      <c r="T137" s="3"/>
      <c r="U137" s="3"/>
      <c r="V137" t="s">
        <v>343</v>
      </c>
    </row>
    <row r="138" spans="1:22" ht="12.75">
      <c r="A138" s="58">
        <v>130</v>
      </c>
      <c r="B138" s="3" t="s">
        <v>244</v>
      </c>
      <c r="C138" s="35">
        <v>8.382</v>
      </c>
      <c r="D138" s="3">
        <v>51</v>
      </c>
      <c r="E138" s="33" t="s">
        <v>145</v>
      </c>
      <c r="F138" s="33" t="s">
        <v>34</v>
      </c>
      <c r="G138" s="33">
        <v>8</v>
      </c>
      <c r="H138" s="33" t="s">
        <v>145</v>
      </c>
      <c r="I138" s="34">
        <v>43.586400000000005</v>
      </c>
      <c r="J138" s="34">
        <v>1.524</v>
      </c>
      <c r="K138" s="3">
        <v>0</v>
      </c>
      <c r="L138" s="52" t="s">
        <v>145</v>
      </c>
      <c r="M138" s="33"/>
      <c r="N138" s="33"/>
      <c r="O138" s="33"/>
      <c r="P138" s="33"/>
      <c r="Q138" s="33"/>
      <c r="R138" s="33" t="s">
        <v>37</v>
      </c>
      <c r="S138" s="33"/>
      <c r="T138" s="3">
        <v>90</v>
      </c>
      <c r="U138" s="3">
        <v>90</v>
      </c>
      <c r="V138" t="s">
        <v>343</v>
      </c>
    </row>
    <row r="139" spans="1:22" ht="12.75">
      <c r="A139" s="57">
        <v>131</v>
      </c>
      <c r="B139" s="3" t="s">
        <v>331</v>
      </c>
      <c r="C139" s="35">
        <v>8.4582</v>
      </c>
      <c r="D139" s="3">
        <v>357</v>
      </c>
      <c r="E139" s="33" t="s">
        <v>145</v>
      </c>
      <c r="F139" s="33" t="s">
        <v>41</v>
      </c>
      <c r="G139" s="33">
        <v>8</v>
      </c>
      <c r="H139" s="33" t="s">
        <v>35</v>
      </c>
      <c r="I139" s="34">
        <v>4.572</v>
      </c>
      <c r="J139" s="34">
        <v>1.8288000000000002</v>
      </c>
      <c r="K139" s="3">
        <v>30</v>
      </c>
      <c r="L139" s="52"/>
      <c r="M139" s="33"/>
      <c r="N139" s="33"/>
      <c r="O139" s="33" t="s">
        <v>37</v>
      </c>
      <c r="P139" s="33"/>
      <c r="Q139" s="33"/>
      <c r="R139" s="33"/>
      <c r="S139" s="33"/>
      <c r="T139" s="3"/>
      <c r="U139" s="3"/>
      <c r="V139" t="s">
        <v>35</v>
      </c>
    </row>
    <row r="140" spans="1:22" ht="12.75">
      <c r="A140" s="58">
        <v>132</v>
      </c>
      <c r="B140" s="3" t="s">
        <v>281</v>
      </c>
      <c r="C140" s="35">
        <v>8.4582</v>
      </c>
      <c r="D140" s="3">
        <v>357</v>
      </c>
      <c r="E140" s="33" t="s">
        <v>145</v>
      </c>
      <c r="F140" s="33" t="s">
        <v>41</v>
      </c>
      <c r="G140" s="33">
        <v>8</v>
      </c>
      <c r="H140" s="33" t="s">
        <v>35</v>
      </c>
      <c r="I140" s="34">
        <v>12.192</v>
      </c>
      <c r="J140" s="34">
        <v>1.9812</v>
      </c>
      <c r="K140" s="3">
        <v>40</v>
      </c>
      <c r="L140" s="52"/>
      <c r="M140" s="33"/>
      <c r="N140" s="33"/>
      <c r="O140" s="33"/>
      <c r="P140" s="33" t="s">
        <v>37</v>
      </c>
      <c r="Q140" s="33"/>
      <c r="R140" s="33"/>
      <c r="S140" s="33"/>
      <c r="T140" s="3"/>
      <c r="U140" s="3"/>
      <c r="V140" t="s">
        <v>343</v>
      </c>
    </row>
    <row r="141" spans="1:22" ht="12.75">
      <c r="A141" s="57">
        <v>133</v>
      </c>
      <c r="B141" s="3" t="s">
        <v>221</v>
      </c>
      <c r="C141" s="35">
        <v>8.6106</v>
      </c>
      <c r="D141" s="3">
        <v>22</v>
      </c>
      <c r="E141" s="33" t="s">
        <v>145</v>
      </c>
      <c r="F141" s="33" t="s">
        <v>34</v>
      </c>
      <c r="G141" s="33">
        <v>8</v>
      </c>
      <c r="H141" s="33" t="s">
        <v>145</v>
      </c>
      <c r="I141" s="34">
        <v>21.336000000000002</v>
      </c>
      <c r="J141" s="34">
        <v>1.524</v>
      </c>
      <c r="K141" s="3">
        <v>0</v>
      </c>
      <c r="L141" s="52" t="s">
        <v>145</v>
      </c>
      <c r="M141" s="33"/>
      <c r="N141" s="33"/>
      <c r="O141" s="33"/>
      <c r="P141" s="33"/>
      <c r="Q141" s="33"/>
      <c r="R141" s="33" t="s">
        <v>37</v>
      </c>
      <c r="S141" s="33"/>
      <c r="T141" s="3"/>
      <c r="U141" s="3"/>
      <c r="V141" t="s">
        <v>343</v>
      </c>
    </row>
    <row r="142" spans="1:22" ht="12.75">
      <c r="A142" s="58">
        <v>134</v>
      </c>
      <c r="B142" s="3" t="s">
        <v>222</v>
      </c>
      <c r="C142" s="35">
        <v>8.6106</v>
      </c>
      <c r="D142" s="3">
        <v>22</v>
      </c>
      <c r="E142" s="33" t="s">
        <v>145</v>
      </c>
      <c r="F142" s="33" t="s">
        <v>34</v>
      </c>
      <c r="G142" s="33">
        <v>8</v>
      </c>
      <c r="H142" s="33" t="s">
        <v>145</v>
      </c>
      <c r="I142" s="34">
        <v>3.048</v>
      </c>
      <c r="J142" s="34">
        <v>1.8288000000000002</v>
      </c>
      <c r="K142" s="3">
        <v>0</v>
      </c>
      <c r="L142" s="52" t="s">
        <v>145</v>
      </c>
      <c r="M142" s="33"/>
      <c r="N142" s="33"/>
      <c r="O142" s="33"/>
      <c r="P142" s="33"/>
      <c r="Q142" s="33"/>
      <c r="R142" s="33" t="s">
        <v>37</v>
      </c>
      <c r="S142" s="33"/>
      <c r="T142" s="3"/>
      <c r="U142" s="3"/>
      <c r="V142" t="s">
        <v>343</v>
      </c>
    </row>
    <row r="143" spans="1:22" ht="12.75">
      <c r="A143" s="57">
        <v>135</v>
      </c>
      <c r="B143" s="3" t="s">
        <v>105</v>
      </c>
      <c r="C143" s="35">
        <v>8.6106</v>
      </c>
      <c r="D143" s="3">
        <v>22</v>
      </c>
      <c r="E143" s="33" t="s">
        <v>145</v>
      </c>
      <c r="F143" s="33" t="s">
        <v>34</v>
      </c>
      <c r="G143" s="33">
        <v>8</v>
      </c>
      <c r="H143" s="33" t="s">
        <v>145</v>
      </c>
      <c r="I143" s="34">
        <v>28.346400000000003</v>
      </c>
      <c r="J143" s="34">
        <v>1.524</v>
      </c>
      <c r="K143" s="3">
        <v>90</v>
      </c>
      <c r="L143" s="52" t="s">
        <v>36</v>
      </c>
      <c r="M143" s="33"/>
      <c r="N143" s="33"/>
      <c r="O143" s="33"/>
      <c r="P143" s="33"/>
      <c r="Q143" s="33"/>
      <c r="R143" s="33" t="s">
        <v>37</v>
      </c>
      <c r="S143" s="33"/>
      <c r="T143" s="3"/>
      <c r="U143" s="3"/>
      <c r="V143" t="s">
        <v>343</v>
      </c>
    </row>
    <row r="144" spans="1:22" ht="12.75">
      <c r="A144" s="58">
        <v>136</v>
      </c>
      <c r="B144" s="3" t="s">
        <v>106</v>
      </c>
      <c r="C144" s="35">
        <v>8.6106</v>
      </c>
      <c r="D144" s="3">
        <v>22</v>
      </c>
      <c r="E144" s="33" t="s">
        <v>145</v>
      </c>
      <c r="F144" s="33" t="s">
        <v>34</v>
      </c>
      <c r="G144" s="33">
        <v>8</v>
      </c>
      <c r="H144" s="33" t="s">
        <v>145</v>
      </c>
      <c r="I144" s="34">
        <v>12.192</v>
      </c>
      <c r="J144" s="34">
        <v>1.524</v>
      </c>
      <c r="K144" s="3">
        <v>90</v>
      </c>
      <c r="L144" s="52" t="s">
        <v>36</v>
      </c>
      <c r="M144" s="33"/>
      <c r="N144" s="33"/>
      <c r="O144" s="33"/>
      <c r="P144" s="33"/>
      <c r="Q144" s="33"/>
      <c r="R144" s="33" t="s">
        <v>37</v>
      </c>
      <c r="S144" s="33"/>
      <c r="T144" s="3"/>
      <c r="U144" s="3"/>
      <c r="V144" t="s">
        <v>343</v>
      </c>
    </row>
    <row r="145" spans="1:22" ht="12.75">
      <c r="A145" s="57">
        <v>137</v>
      </c>
      <c r="B145" s="3" t="s">
        <v>129</v>
      </c>
      <c r="C145" s="35">
        <v>8.763</v>
      </c>
      <c r="D145" s="3">
        <v>222</v>
      </c>
      <c r="E145" s="33" t="s">
        <v>145</v>
      </c>
      <c r="F145" s="33" t="s">
        <v>41</v>
      </c>
      <c r="G145" s="33">
        <v>8</v>
      </c>
      <c r="H145" s="33" t="s">
        <v>47</v>
      </c>
      <c r="I145" s="34">
        <v>30.48</v>
      </c>
      <c r="J145" s="34">
        <v>1.524</v>
      </c>
      <c r="K145" s="3">
        <v>90</v>
      </c>
      <c r="L145" s="40" t="s">
        <v>36</v>
      </c>
      <c r="M145" s="33"/>
      <c r="N145" s="33"/>
      <c r="O145" s="33" t="s">
        <v>37</v>
      </c>
      <c r="P145" s="33"/>
      <c r="Q145" s="33"/>
      <c r="R145" s="33"/>
      <c r="S145" s="33"/>
      <c r="T145" s="3"/>
      <c r="U145" s="3"/>
      <c r="V145" t="s">
        <v>35</v>
      </c>
    </row>
    <row r="146" spans="1:22" ht="12.75">
      <c r="A146" s="58">
        <v>138</v>
      </c>
      <c r="B146" s="3" t="s">
        <v>130</v>
      </c>
      <c r="C146" s="35">
        <v>8.763</v>
      </c>
      <c r="D146" s="3">
        <v>222</v>
      </c>
      <c r="E146" s="33" t="s">
        <v>145</v>
      </c>
      <c r="F146" s="33" t="s">
        <v>41</v>
      </c>
      <c r="G146" s="33">
        <v>8</v>
      </c>
      <c r="H146" s="33" t="s">
        <v>47</v>
      </c>
      <c r="I146" s="34">
        <v>7.9248</v>
      </c>
      <c r="J146" s="34">
        <v>1.2192</v>
      </c>
      <c r="K146" s="3">
        <v>90</v>
      </c>
      <c r="L146" s="40" t="s">
        <v>36</v>
      </c>
      <c r="M146" s="33"/>
      <c r="N146" s="33"/>
      <c r="O146" s="33" t="s">
        <v>37</v>
      </c>
      <c r="P146" s="33"/>
      <c r="Q146" s="33"/>
      <c r="R146" s="33"/>
      <c r="S146" s="33"/>
      <c r="T146" s="3"/>
      <c r="U146" s="3"/>
      <c r="V146" t="s">
        <v>35</v>
      </c>
    </row>
    <row r="147" spans="1:22" ht="12.75">
      <c r="A147" s="57">
        <v>139</v>
      </c>
      <c r="B147" s="3" t="s">
        <v>128</v>
      </c>
      <c r="C147" s="35">
        <v>8.763</v>
      </c>
      <c r="D147" s="3">
        <v>222</v>
      </c>
      <c r="E147" s="33" t="s">
        <v>145</v>
      </c>
      <c r="F147" s="33" t="s">
        <v>41</v>
      </c>
      <c r="G147" s="33">
        <v>8</v>
      </c>
      <c r="H147" s="33" t="s">
        <v>47</v>
      </c>
      <c r="I147" s="34">
        <v>32.308800000000005</v>
      </c>
      <c r="J147" s="34">
        <v>1.8288000000000002</v>
      </c>
      <c r="K147" s="3">
        <v>90</v>
      </c>
      <c r="L147" s="40" t="s">
        <v>36</v>
      </c>
      <c r="M147" s="33"/>
      <c r="N147" s="33"/>
      <c r="O147" s="33"/>
      <c r="P147" s="33" t="s">
        <v>37</v>
      </c>
      <c r="Q147" s="33"/>
      <c r="R147" s="33"/>
      <c r="S147" s="33"/>
      <c r="T147" s="3"/>
      <c r="U147" s="3"/>
      <c r="V147" t="s">
        <v>343</v>
      </c>
    </row>
    <row r="148" spans="1:22" ht="12.75">
      <c r="A148" s="58">
        <v>140</v>
      </c>
      <c r="B148" s="3" t="s">
        <v>116</v>
      </c>
      <c r="C148" s="35">
        <v>9.1821</v>
      </c>
      <c r="D148" s="3">
        <v>227</v>
      </c>
      <c r="E148" s="33" t="s">
        <v>343</v>
      </c>
      <c r="F148" s="33" t="s">
        <v>41</v>
      </c>
      <c r="G148" s="33">
        <v>7</v>
      </c>
      <c r="H148" s="33" t="s">
        <v>145</v>
      </c>
      <c r="I148" s="34">
        <v>32.004000000000005</v>
      </c>
      <c r="J148" s="34">
        <v>1.524</v>
      </c>
      <c r="K148" s="3">
        <v>90</v>
      </c>
      <c r="L148" s="52" t="s">
        <v>36</v>
      </c>
      <c r="M148" s="33"/>
      <c r="N148" s="33"/>
      <c r="O148" s="33"/>
      <c r="P148" s="33"/>
      <c r="Q148" s="33"/>
      <c r="R148" s="33" t="s">
        <v>37</v>
      </c>
      <c r="S148" s="33"/>
      <c r="T148" s="3">
        <v>0</v>
      </c>
      <c r="U148" s="3"/>
      <c r="V148" t="s">
        <v>343</v>
      </c>
    </row>
    <row r="149" spans="1:22" ht="12.75">
      <c r="A149" s="57">
        <v>141</v>
      </c>
      <c r="B149" s="3" t="s">
        <v>337</v>
      </c>
      <c r="C149" s="35">
        <v>9.1821</v>
      </c>
      <c r="D149" s="3">
        <v>227</v>
      </c>
      <c r="E149" s="33" t="s">
        <v>343</v>
      </c>
      <c r="F149" s="33" t="s">
        <v>41</v>
      </c>
      <c r="G149" s="33">
        <v>7</v>
      </c>
      <c r="H149" s="33" t="s">
        <v>145</v>
      </c>
      <c r="I149" s="34">
        <v>10.0584</v>
      </c>
      <c r="J149" s="34">
        <v>1.524</v>
      </c>
      <c r="K149" s="3">
        <v>15</v>
      </c>
      <c r="L149" s="52"/>
      <c r="M149" s="33"/>
      <c r="N149" s="33"/>
      <c r="O149" s="33"/>
      <c r="P149" s="33" t="s">
        <v>37</v>
      </c>
      <c r="Q149" s="33"/>
      <c r="R149" s="33"/>
      <c r="S149" s="33"/>
      <c r="T149" s="3"/>
      <c r="U149" s="3"/>
      <c r="V149" t="s">
        <v>343</v>
      </c>
    </row>
    <row r="150" spans="1:22" ht="12.75">
      <c r="A150" s="58">
        <v>142</v>
      </c>
      <c r="B150" s="3" t="s">
        <v>169</v>
      </c>
      <c r="C150" s="35">
        <v>9.2583</v>
      </c>
      <c r="D150" s="3">
        <v>78</v>
      </c>
      <c r="E150" s="33" t="s">
        <v>145</v>
      </c>
      <c r="F150" s="33" t="s">
        <v>34</v>
      </c>
      <c r="G150" s="33">
        <v>6</v>
      </c>
      <c r="H150" s="33" t="s">
        <v>145</v>
      </c>
      <c r="I150" s="34">
        <v>27.432000000000002</v>
      </c>
      <c r="J150" s="34">
        <v>1.8288000000000002</v>
      </c>
      <c r="K150" s="3">
        <v>0</v>
      </c>
      <c r="L150" s="52" t="s">
        <v>145</v>
      </c>
      <c r="M150" s="33"/>
      <c r="N150" s="33"/>
      <c r="O150" s="33" t="s">
        <v>37</v>
      </c>
      <c r="P150" s="33"/>
      <c r="Q150" s="33"/>
      <c r="R150" s="33"/>
      <c r="S150" s="33"/>
      <c r="T150" s="3"/>
      <c r="U150" s="3"/>
      <c r="V150" t="s">
        <v>35</v>
      </c>
    </row>
    <row r="151" spans="1:22" ht="12.75">
      <c r="A151" s="57">
        <v>143</v>
      </c>
      <c r="B151" s="3" t="s">
        <v>168</v>
      </c>
      <c r="C151" s="35">
        <v>9.2583</v>
      </c>
      <c r="D151" s="3">
        <v>78</v>
      </c>
      <c r="E151" s="33" t="s">
        <v>145</v>
      </c>
      <c r="F151" s="33" t="s">
        <v>34</v>
      </c>
      <c r="G151" s="33">
        <v>6</v>
      </c>
      <c r="H151" s="33" t="s">
        <v>145</v>
      </c>
      <c r="I151" s="34">
        <v>19.5072</v>
      </c>
      <c r="J151" s="34">
        <v>1.8288000000000002</v>
      </c>
      <c r="K151" s="3">
        <v>0</v>
      </c>
      <c r="L151" s="52" t="s">
        <v>145</v>
      </c>
      <c r="M151" s="33"/>
      <c r="N151" s="33"/>
      <c r="O151" s="33"/>
      <c r="P151" s="33"/>
      <c r="Q151" s="33"/>
      <c r="R151" s="33"/>
      <c r="S151" s="33" t="s">
        <v>37</v>
      </c>
      <c r="T151" s="3">
        <v>270</v>
      </c>
      <c r="U151" s="3"/>
      <c r="V151" t="s">
        <v>343</v>
      </c>
    </row>
    <row r="152" spans="1:22" ht="12.75">
      <c r="A152" s="58">
        <v>144</v>
      </c>
      <c r="B152" s="3" t="s">
        <v>318</v>
      </c>
      <c r="C152" s="35">
        <v>9.2583</v>
      </c>
      <c r="D152" s="3">
        <v>78</v>
      </c>
      <c r="E152" s="33" t="s">
        <v>145</v>
      </c>
      <c r="F152" s="33" t="s">
        <v>34</v>
      </c>
      <c r="G152" s="33">
        <v>6</v>
      </c>
      <c r="H152" s="33" t="s">
        <v>145</v>
      </c>
      <c r="I152" s="34">
        <v>19.5072</v>
      </c>
      <c r="J152" s="34">
        <v>1.8288000000000002</v>
      </c>
      <c r="K152" s="3">
        <v>110</v>
      </c>
      <c r="L152" s="52"/>
      <c r="M152" s="33"/>
      <c r="N152" s="33"/>
      <c r="O152" s="33"/>
      <c r="P152" s="33"/>
      <c r="Q152" s="33"/>
      <c r="R152" s="33" t="s">
        <v>37</v>
      </c>
      <c r="S152" s="33"/>
      <c r="T152" s="3">
        <v>200</v>
      </c>
      <c r="U152" s="3"/>
      <c r="V152" t="s">
        <v>343</v>
      </c>
    </row>
    <row r="153" spans="1:22" ht="12.75">
      <c r="A153" s="57">
        <v>145</v>
      </c>
      <c r="B153" s="3" t="s">
        <v>180</v>
      </c>
      <c r="C153" s="35">
        <v>9.677399999999999</v>
      </c>
      <c r="D153" s="3">
        <v>39</v>
      </c>
      <c r="E153" s="33" t="s">
        <v>145</v>
      </c>
      <c r="F153" s="33" t="s">
        <v>34</v>
      </c>
      <c r="G153" s="33">
        <v>8</v>
      </c>
      <c r="H153" s="33" t="s">
        <v>145</v>
      </c>
      <c r="I153" s="34">
        <v>6.096</v>
      </c>
      <c r="J153" s="34">
        <v>1.3716000000000002</v>
      </c>
      <c r="K153" s="3">
        <v>0</v>
      </c>
      <c r="L153" s="52" t="s">
        <v>145</v>
      </c>
      <c r="M153" s="33"/>
      <c r="N153" s="33"/>
      <c r="O153" s="33"/>
      <c r="P153" s="33"/>
      <c r="Q153" s="33"/>
      <c r="R153" s="33" t="s">
        <v>37</v>
      </c>
      <c r="S153" s="33"/>
      <c r="T153" s="3"/>
      <c r="U153" s="3"/>
      <c r="V153" t="s">
        <v>343</v>
      </c>
    </row>
    <row r="154" spans="1:22" ht="12.75">
      <c r="A154" s="58">
        <v>146</v>
      </c>
      <c r="B154" s="3" t="s">
        <v>76</v>
      </c>
      <c r="C154" s="35">
        <v>9.677399999999999</v>
      </c>
      <c r="D154" s="3">
        <v>39</v>
      </c>
      <c r="E154" s="33" t="s">
        <v>145</v>
      </c>
      <c r="F154" s="33" t="s">
        <v>34</v>
      </c>
      <c r="G154" s="33">
        <v>8</v>
      </c>
      <c r="H154" s="33" t="s">
        <v>145</v>
      </c>
      <c r="I154" s="34">
        <v>19.812</v>
      </c>
      <c r="J154" s="34">
        <v>1.3716000000000002</v>
      </c>
      <c r="K154" s="3">
        <v>90</v>
      </c>
      <c r="L154" s="52" t="s">
        <v>36</v>
      </c>
      <c r="M154" s="33"/>
      <c r="N154" s="33"/>
      <c r="O154" s="33"/>
      <c r="P154" s="33"/>
      <c r="Q154" s="33"/>
      <c r="R154" s="33" t="s">
        <v>37</v>
      </c>
      <c r="S154" s="33"/>
      <c r="T154" s="3"/>
      <c r="U154" s="3"/>
      <c r="V154" t="s">
        <v>343</v>
      </c>
    </row>
    <row r="155" spans="1:22" ht="12.75">
      <c r="A155" s="57">
        <v>147</v>
      </c>
      <c r="B155" s="3" t="s">
        <v>77</v>
      </c>
      <c r="C155" s="35">
        <v>9.677399999999999</v>
      </c>
      <c r="D155" s="3">
        <v>39</v>
      </c>
      <c r="E155" s="33" t="s">
        <v>145</v>
      </c>
      <c r="F155" s="33" t="s">
        <v>34</v>
      </c>
      <c r="G155" s="33">
        <v>8</v>
      </c>
      <c r="H155" s="33" t="s">
        <v>145</v>
      </c>
      <c r="I155" s="34">
        <v>29.5656</v>
      </c>
      <c r="J155" s="34">
        <v>1.3716000000000002</v>
      </c>
      <c r="K155" s="3">
        <v>90</v>
      </c>
      <c r="L155" s="52" t="s">
        <v>36</v>
      </c>
      <c r="M155" s="33"/>
      <c r="N155" s="33"/>
      <c r="O155" s="33"/>
      <c r="P155" s="33"/>
      <c r="Q155" s="33"/>
      <c r="R155" s="33" t="s">
        <v>37</v>
      </c>
      <c r="S155" s="33"/>
      <c r="T155" s="3"/>
      <c r="U155" s="3"/>
      <c r="V155" t="s">
        <v>343</v>
      </c>
    </row>
    <row r="156" spans="1:22" ht="12.75">
      <c r="A156" s="58">
        <v>148</v>
      </c>
      <c r="B156" s="3" t="s">
        <v>149</v>
      </c>
      <c r="C156" s="35">
        <v>9.753599999999999</v>
      </c>
      <c r="D156" s="3">
        <v>247</v>
      </c>
      <c r="E156" s="33" t="s">
        <v>145</v>
      </c>
      <c r="F156" s="33" t="s">
        <v>34</v>
      </c>
      <c r="G156" s="33">
        <v>8</v>
      </c>
      <c r="H156" s="33" t="s">
        <v>145</v>
      </c>
      <c r="I156" s="34">
        <v>32.004000000000005</v>
      </c>
      <c r="J156" s="34">
        <v>1.6764000000000001</v>
      </c>
      <c r="K156" s="3">
        <v>0</v>
      </c>
      <c r="L156" s="52" t="s">
        <v>145</v>
      </c>
      <c r="M156" s="33"/>
      <c r="N156" s="33"/>
      <c r="O156" s="33"/>
      <c r="P156" s="33"/>
      <c r="Q156" s="33" t="s">
        <v>37</v>
      </c>
      <c r="R156" s="33"/>
      <c r="S156" s="33"/>
      <c r="T156" s="3"/>
      <c r="U156" s="3"/>
      <c r="V156" t="s">
        <v>343</v>
      </c>
    </row>
    <row r="157" spans="1:22" ht="12.75">
      <c r="A157" s="57">
        <v>149</v>
      </c>
      <c r="B157" s="3" t="s">
        <v>150</v>
      </c>
      <c r="C157" s="35">
        <v>9.753599999999999</v>
      </c>
      <c r="D157" s="3">
        <v>247</v>
      </c>
      <c r="E157" s="33" t="s">
        <v>145</v>
      </c>
      <c r="F157" s="33" t="s">
        <v>34</v>
      </c>
      <c r="G157" s="33">
        <v>8</v>
      </c>
      <c r="H157" s="33" t="s">
        <v>145</v>
      </c>
      <c r="I157" s="34">
        <v>3.048</v>
      </c>
      <c r="J157" s="34">
        <v>2.286</v>
      </c>
      <c r="K157" s="3">
        <v>0</v>
      </c>
      <c r="L157" s="52" t="s">
        <v>145</v>
      </c>
      <c r="M157" s="33"/>
      <c r="N157" s="33"/>
      <c r="O157" s="33"/>
      <c r="P157" s="33"/>
      <c r="Q157" s="33" t="s">
        <v>37</v>
      </c>
      <c r="R157" s="33"/>
      <c r="S157" s="33"/>
      <c r="T157" s="3"/>
      <c r="U157" s="3">
        <v>270</v>
      </c>
      <c r="V157" t="s">
        <v>343</v>
      </c>
    </row>
    <row r="158" spans="1:22" ht="12.75">
      <c r="A158" s="58">
        <v>150</v>
      </c>
      <c r="B158" s="3" t="s">
        <v>111</v>
      </c>
      <c r="C158" s="35">
        <v>10.134599999999999</v>
      </c>
      <c r="D158" s="3">
        <v>14</v>
      </c>
      <c r="E158" s="33" t="s">
        <v>145</v>
      </c>
      <c r="F158" s="33" t="s">
        <v>41</v>
      </c>
      <c r="G158" s="33">
        <v>8</v>
      </c>
      <c r="H158" s="33" t="s">
        <v>35</v>
      </c>
      <c r="I158" s="34">
        <v>25.2984</v>
      </c>
      <c r="J158" s="34">
        <v>1.6764000000000001</v>
      </c>
      <c r="K158" s="3">
        <v>90</v>
      </c>
      <c r="L158" s="52" t="s">
        <v>36</v>
      </c>
      <c r="M158" s="33"/>
      <c r="N158" s="33"/>
      <c r="O158" s="33"/>
      <c r="P158" s="33"/>
      <c r="Q158" s="33" t="s">
        <v>37</v>
      </c>
      <c r="R158" s="33"/>
      <c r="S158" s="33"/>
      <c r="T158" s="3"/>
      <c r="U158" s="3"/>
      <c r="V158" t="s">
        <v>343</v>
      </c>
    </row>
    <row r="159" spans="1:22" ht="12.75">
      <c r="A159" s="57">
        <v>151</v>
      </c>
      <c r="B159" s="3" t="s">
        <v>112</v>
      </c>
      <c r="C159" s="35">
        <v>10.134599999999999</v>
      </c>
      <c r="D159" s="3">
        <v>14</v>
      </c>
      <c r="E159" s="33" t="s">
        <v>145</v>
      </c>
      <c r="F159" s="33" t="s">
        <v>41</v>
      </c>
      <c r="G159" s="33">
        <v>8</v>
      </c>
      <c r="H159" s="33" t="s">
        <v>35</v>
      </c>
      <c r="I159" s="34">
        <v>28.346400000000003</v>
      </c>
      <c r="J159" s="34">
        <v>1.8288000000000002</v>
      </c>
      <c r="K159" s="3">
        <v>90</v>
      </c>
      <c r="L159" s="52" t="s">
        <v>36</v>
      </c>
      <c r="M159" s="33"/>
      <c r="N159" s="33"/>
      <c r="O159" s="33"/>
      <c r="P159" s="33"/>
      <c r="Q159" s="33" t="s">
        <v>37</v>
      </c>
      <c r="R159" s="33"/>
      <c r="S159" s="33"/>
      <c r="T159" s="3"/>
      <c r="U159" s="3">
        <v>0</v>
      </c>
      <c r="V159" t="s">
        <v>343</v>
      </c>
    </row>
    <row r="160" spans="1:22" ht="12.75">
      <c r="A160" s="58">
        <v>152</v>
      </c>
      <c r="B160" s="3" t="s">
        <v>186</v>
      </c>
      <c r="C160" s="35">
        <v>10.210799999999999</v>
      </c>
      <c r="D160" s="3">
        <v>11</v>
      </c>
      <c r="E160" s="33" t="s">
        <v>145</v>
      </c>
      <c r="F160" s="33" t="s">
        <v>41</v>
      </c>
      <c r="G160" s="33">
        <v>8</v>
      </c>
      <c r="H160" s="33" t="s">
        <v>35</v>
      </c>
      <c r="I160" s="34">
        <v>24.384</v>
      </c>
      <c r="J160" s="34" t="s">
        <v>35</v>
      </c>
      <c r="K160" s="3">
        <v>0</v>
      </c>
      <c r="L160" s="52" t="s">
        <v>145</v>
      </c>
      <c r="M160" s="33"/>
      <c r="N160" s="33" t="s">
        <v>37</v>
      </c>
      <c r="O160" s="33"/>
      <c r="P160" s="33"/>
      <c r="Q160" s="33"/>
      <c r="R160" s="33"/>
      <c r="S160" s="33"/>
      <c r="T160" s="3"/>
      <c r="U160" s="3"/>
      <c r="V160" t="s">
        <v>35</v>
      </c>
    </row>
    <row r="161" spans="1:22" ht="12.75">
      <c r="A161" s="57">
        <v>153</v>
      </c>
      <c r="B161" s="3" t="s">
        <v>80</v>
      </c>
      <c r="C161" s="35">
        <v>10.210799999999999</v>
      </c>
      <c r="D161" s="3">
        <v>11</v>
      </c>
      <c r="E161" s="33" t="s">
        <v>145</v>
      </c>
      <c r="F161" s="33" t="s">
        <v>41</v>
      </c>
      <c r="G161" s="33">
        <v>8</v>
      </c>
      <c r="H161" s="33" t="s">
        <v>35</v>
      </c>
      <c r="I161" s="34">
        <v>19.812</v>
      </c>
      <c r="J161" s="34" t="s">
        <v>35</v>
      </c>
      <c r="K161" s="3">
        <v>90</v>
      </c>
      <c r="L161" s="52" t="s">
        <v>36</v>
      </c>
      <c r="M161" s="33"/>
      <c r="N161" s="33" t="s">
        <v>37</v>
      </c>
      <c r="O161" s="33"/>
      <c r="P161" s="33"/>
      <c r="Q161" s="33"/>
      <c r="R161" s="33"/>
      <c r="S161" s="33"/>
      <c r="T161" s="3"/>
      <c r="U161" s="3"/>
      <c r="V161" t="s">
        <v>35</v>
      </c>
    </row>
    <row r="162" spans="1:22" ht="12.75">
      <c r="A162" s="58">
        <v>154</v>
      </c>
      <c r="B162" s="3" t="s">
        <v>187</v>
      </c>
      <c r="C162" s="35">
        <v>10.210799999999999</v>
      </c>
      <c r="D162" s="3">
        <v>11</v>
      </c>
      <c r="E162" s="33" t="s">
        <v>145</v>
      </c>
      <c r="F162" s="33" t="s">
        <v>41</v>
      </c>
      <c r="G162" s="33">
        <v>8</v>
      </c>
      <c r="H162" s="33" t="s">
        <v>35</v>
      </c>
      <c r="I162" s="34">
        <v>6.096</v>
      </c>
      <c r="J162" s="34">
        <v>0.762</v>
      </c>
      <c r="K162" s="3">
        <v>0</v>
      </c>
      <c r="L162" s="52" t="s">
        <v>145</v>
      </c>
      <c r="M162" s="33"/>
      <c r="N162" s="33"/>
      <c r="O162" s="33" t="s">
        <v>37</v>
      </c>
      <c r="P162" s="33"/>
      <c r="Q162" s="33"/>
      <c r="R162" s="33"/>
      <c r="S162" s="33"/>
      <c r="T162" s="3"/>
      <c r="U162" s="3"/>
      <c r="V162" t="s">
        <v>35</v>
      </c>
    </row>
    <row r="163" spans="1:22" ht="12.75">
      <c r="A163" s="57">
        <v>155</v>
      </c>
      <c r="B163" s="3" t="s">
        <v>188</v>
      </c>
      <c r="C163" s="35">
        <v>10.210799999999999</v>
      </c>
      <c r="D163" s="3">
        <v>11</v>
      </c>
      <c r="E163" s="33" t="s">
        <v>145</v>
      </c>
      <c r="F163" s="33" t="s">
        <v>41</v>
      </c>
      <c r="G163" s="33">
        <v>8</v>
      </c>
      <c r="H163" s="33" t="s">
        <v>35</v>
      </c>
      <c r="I163" s="34">
        <v>27.432000000000002</v>
      </c>
      <c r="J163" s="34" t="s">
        <v>35</v>
      </c>
      <c r="K163" s="3">
        <v>0</v>
      </c>
      <c r="L163" s="52" t="s">
        <v>145</v>
      </c>
      <c r="M163" s="33"/>
      <c r="N163" s="33"/>
      <c r="O163" s="33" t="s">
        <v>37</v>
      </c>
      <c r="P163" s="33"/>
      <c r="Q163" s="33"/>
      <c r="R163" s="33"/>
      <c r="S163" s="33"/>
      <c r="T163" s="3"/>
      <c r="U163" s="3"/>
      <c r="V163" t="s">
        <v>35</v>
      </c>
    </row>
    <row r="164" spans="1:22" ht="12.75">
      <c r="A164" s="58">
        <v>156</v>
      </c>
      <c r="B164" s="3" t="s">
        <v>321</v>
      </c>
      <c r="C164" s="35">
        <v>10.325099999999999</v>
      </c>
      <c r="D164" s="3">
        <v>245</v>
      </c>
      <c r="E164" s="33" t="s">
        <v>343</v>
      </c>
      <c r="F164" s="33" t="s">
        <v>41</v>
      </c>
      <c r="G164" s="33">
        <v>8</v>
      </c>
      <c r="H164" s="33" t="s">
        <v>35</v>
      </c>
      <c r="I164" s="34">
        <v>9.7536</v>
      </c>
      <c r="J164" s="34">
        <v>1.524</v>
      </c>
      <c r="K164" s="3">
        <v>150</v>
      </c>
      <c r="L164" s="52"/>
      <c r="M164" s="33"/>
      <c r="N164" s="33"/>
      <c r="O164" s="33"/>
      <c r="P164" s="33" t="s">
        <v>37</v>
      </c>
      <c r="Q164" s="33"/>
      <c r="R164" s="33"/>
      <c r="S164" s="33"/>
      <c r="T164" s="3"/>
      <c r="U164" s="3"/>
      <c r="V164" t="s">
        <v>343</v>
      </c>
    </row>
    <row r="165" spans="1:22" ht="12.75">
      <c r="A165" s="57">
        <v>157</v>
      </c>
      <c r="B165" s="3" t="s">
        <v>322</v>
      </c>
      <c r="C165" s="35">
        <v>10.325099999999999</v>
      </c>
      <c r="D165" s="3">
        <v>245</v>
      </c>
      <c r="E165" s="33" t="s">
        <v>343</v>
      </c>
      <c r="F165" s="33" t="s">
        <v>41</v>
      </c>
      <c r="G165" s="33">
        <v>8</v>
      </c>
      <c r="H165" s="33" t="s">
        <v>35</v>
      </c>
      <c r="I165" s="34">
        <v>3.048</v>
      </c>
      <c r="J165" s="34">
        <v>1.524</v>
      </c>
      <c r="K165" s="3">
        <v>120</v>
      </c>
      <c r="L165" s="52"/>
      <c r="M165" s="33"/>
      <c r="N165" s="33"/>
      <c r="O165" s="33"/>
      <c r="P165" s="33" t="s">
        <v>37</v>
      </c>
      <c r="Q165" s="33"/>
      <c r="R165" s="33"/>
      <c r="S165" s="33"/>
      <c r="T165" s="3"/>
      <c r="U165" s="3"/>
      <c r="V165" t="s">
        <v>343</v>
      </c>
    </row>
    <row r="166" spans="1:22" ht="12.75">
      <c r="A166" s="58">
        <v>158</v>
      </c>
      <c r="B166" s="3" t="s">
        <v>323</v>
      </c>
      <c r="C166" s="35">
        <v>10.325099999999999</v>
      </c>
      <c r="D166" s="3">
        <v>245</v>
      </c>
      <c r="E166" s="33" t="s">
        <v>343</v>
      </c>
      <c r="F166" s="33" t="s">
        <v>41</v>
      </c>
      <c r="G166" s="33">
        <v>8</v>
      </c>
      <c r="H166" s="33" t="s">
        <v>35</v>
      </c>
      <c r="I166" s="34">
        <v>9.7536</v>
      </c>
      <c r="J166" s="34">
        <v>1.524</v>
      </c>
      <c r="K166" s="3">
        <v>150</v>
      </c>
      <c r="L166" s="52"/>
      <c r="M166" s="33"/>
      <c r="N166" s="33"/>
      <c r="O166" s="33"/>
      <c r="P166" s="33" t="s">
        <v>37</v>
      </c>
      <c r="Q166" s="33"/>
      <c r="R166" s="33"/>
      <c r="S166" s="33"/>
      <c r="T166" s="3"/>
      <c r="U166" s="3"/>
      <c r="V166" t="s">
        <v>343</v>
      </c>
    </row>
    <row r="167" spans="1:22" ht="12.75">
      <c r="A167" s="57">
        <v>159</v>
      </c>
      <c r="B167" s="3" t="s">
        <v>320</v>
      </c>
      <c r="C167" s="35">
        <v>10.325099999999999</v>
      </c>
      <c r="D167" s="3">
        <v>245</v>
      </c>
      <c r="E167" s="33" t="s">
        <v>343</v>
      </c>
      <c r="F167" s="33" t="s">
        <v>41</v>
      </c>
      <c r="G167" s="33">
        <v>8</v>
      </c>
      <c r="H167" s="33" t="s">
        <v>35</v>
      </c>
      <c r="I167" s="34">
        <v>25.908</v>
      </c>
      <c r="J167" s="34">
        <v>1.524</v>
      </c>
      <c r="K167" s="3">
        <v>60</v>
      </c>
      <c r="L167" s="52"/>
      <c r="M167" s="33"/>
      <c r="N167" s="33" t="s">
        <v>37</v>
      </c>
      <c r="O167" s="33"/>
      <c r="P167" s="33"/>
      <c r="Q167" s="33"/>
      <c r="R167" s="33"/>
      <c r="S167" s="33"/>
      <c r="T167" s="3"/>
      <c r="U167" s="3"/>
      <c r="V167" t="s">
        <v>35</v>
      </c>
    </row>
    <row r="168" spans="1:22" ht="12.75">
      <c r="A168" s="58">
        <v>160</v>
      </c>
      <c r="B168" s="3" t="s">
        <v>324</v>
      </c>
      <c r="C168" s="35">
        <v>10.325099999999999</v>
      </c>
      <c r="D168" s="3">
        <v>245</v>
      </c>
      <c r="E168" s="33" t="s">
        <v>343</v>
      </c>
      <c r="F168" s="33" t="s">
        <v>41</v>
      </c>
      <c r="G168" s="33">
        <v>8</v>
      </c>
      <c r="H168" s="33" t="s">
        <v>35</v>
      </c>
      <c r="I168" s="34">
        <v>4.572</v>
      </c>
      <c r="J168" s="34">
        <v>1.524</v>
      </c>
      <c r="K168" s="3">
        <v>60</v>
      </c>
      <c r="L168" s="52"/>
      <c r="M168" s="33"/>
      <c r="N168" s="33" t="s">
        <v>37</v>
      </c>
      <c r="O168" s="33"/>
      <c r="P168" s="33"/>
      <c r="Q168" s="33"/>
      <c r="R168" s="33"/>
      <c r="S168" s="33"/>
      <c r="T168" s="3"/>
      <c r="U168" s="3"/>
      <c r="V168" t="s">
        <v>35</v>
      </c>
    </row>
    <row r="169" spans="1:22" ht="12.75">
      <c r="A169" s="57">
        <v>161</v>
      </c>
      <c r="B169" s="3" t="s">
        <v>325</v>
      </c>
      <c r="C169" s="35">
        <v>10.325099999999999</v>
      </c>
      <c r="D169" s="3">
        <v>245</v>
      </c>
      <c r="E169" s="33" t="s">
        <v>343</v>
      </c>
      <c r="F169" s="33" t="s">
        <v>41</v>
      </c>
      <c r="G169" s="33">
        <v>8</v>
      </c>
      <c r="H169" s="33" t="s">
        <v>35</v>
      </c>
      <c r="I169" s="34">
        <v>22.86</v>
      </c>
      <c r="J169" s="34">
        <v>1.524</v>
      </c>
      <c r="K169" s="3">
        <v>150</v>
      </c>
      <c r="L169" s="52"/>
      <c r="M169" s="33"/>
      <c r="N169" s="33" t="s">
        <v>37</v>
      </c>
      <c r="O169" s="33"/>
      <c r="P169" s="33"/>
      <c r="Q169" s="33"/>
      <c r="R169" s="33"/>
      <c r="S169" s="33"/>
      <c r="T169" s="3"/>
      <c r="U169" s="3"/>
      <c r="V169" t="s">
        <v>35</v>
      </c>
    </row>
    <row r="170" spans="1:22" ht="12.75">
      <c r="A170" s="58">
        <v>162</v>
      </c>
      <c r="B170" s="3" t="s">
        <v>259</v>
      </c>
      <c r="C170" s="35">
        <v>10.363199999999999</v>
      </c>
      <c r="D170" s="3">
        <v>242</v>
      </c>
      <c r="E170" s="33" t="s">
        <v>145</v>
      </c>
      <c r="F170" s="33" t="s">
        <v>34</v>
      </c>
      <c r="G170" s="33" t="s">
        <v>35</v>
      </c>
      <c r="H170" s="33" t="s">
        <v>145</v>
      </c>
      <c r="I170" s="34">
        <v>24.9936</v>
      </c>
      <c r="J170" s="34">
        <v>1.524</v>
      </c>
      <c r="K170" s="3">
        <v>0</v>
      </c>
      <c r="L170" s="52" t="s">
        <v>145</v>
      </c>
      <c r="M170" s="33"/>
      <c r="N170" s="33"/>
      <c r="O170" s="33"/>
      <c r="P170" s="33" t="s">
        <v>37</v>
      </c>
      <c r="Q170" s="33"/>
      <c r="R170" s="33"/>
      <c r="S170" s="33"/>
      <c r="T170" s="3"/>
      <c r="U170" s="3"/>
      <c r="V170" t="s">
        <v>343</v>
      </c>
    </row>
    <row r="171" spans="1:22" ht="12.75">
      <c r="A171" s="57">
        <v>163</v>
      </c>
      <c r="B171" s="3" t="s">
        <v>140</v>
      </c>
      <c r="C171" s="35">
        <v>10.363199999999999</v>
      </c>
      <c r="D171" s="3">
        <v>242</v>
      </c>
      <c r="E171" s="33" t="s">
        <v>145</v>
      </c>
      <c r="F171" s="33" t="s">
        <v>34</v>
      </c>
      <c r="G171" s="33" t="s">
        <v>35</v>
      </c>
      <c r="H171" s="33" t="s">
        <v>145</v>
      </c>
      <c r="I171" s="34">
        <v>23.1648</v>
      </c>
      <c r="J171" s="34">
        <v>1.8288000000000002</v>
      </c>
      <c r="K171" s="3">
        <v>90</v>
      </c>
      <c r="L171" s="52" t="s">
        <v>36</v>
      </c>
      <c r="M171" s="33"/>
      <c r="N171" s="33"/>
      <c r="O171" s="33"/>
      <c r="P171" s="33"/>
      <c r="Q171" s="33"/>
      <c r="R171" s="33"/>
      <c r="S171" s="33" t="s">
        <v>37</v>
      </c>
      <c r="T171" s="3"/>
      <c r="U171" s="3"/>
      <c r="V171" t="s">
        <v>343</v>
      </c>
    </row>
    <row r="172" spans="1:22" ht="12.75">
      <c r="A172" s="58">
        <v>164</v>
      </c>
      <c r="B172" s="3" t="s">
        <v>141</v>
      </c>
      <c r="C172" s="35">
        <v>10.363199999999999</v>
      </c>
      <c r="D172" s="3">
        <v>242</v>
      </c>
      <c r="E172" s="33" t="s">
        <v>145</v>
      </c>
      <c r="F172" s="33" t="s">
        <v>34</v>
      </c>
      <c r="G172" s="33" t="s">
        <v>35</v>
      </c>
      <c r="H172" s="33" t="s">
        <v>145</v>
      </c>
      <c r="I172" s="34">
        <v>3.9624</v>
      </c>
      <c r="J172" s="34">
        <v>1.8288000000000002</v>
      </c>
      <c r="K172" s="3">
        <v>90</v>
      </c>
      <c r="L172" s="52" t="s">
        <v>36</v>
      </c>
      <c r="M172" s="33"/>
      <c r="N172" s="33"/>
      <c r="O172" s="33"/>
      <c r="P172" s="33"/>
      <c r="Q172" s="33"/>
      <c r="R172" s="33" t="s">
        <v>37</v>
      </c>
      <c r="S172" s="33"/>
      <c r="T172" s="3">
        <v>0</v>
      </c>
      <c r="U172" s="3"/>
      <c r="V172" t="s">
        <v>343</v>
      </c>
    </row>
    <row r="173" spans="1:22" ht="12.75">
      <c r="A173" s="57">
        <v>165</v>
      </c>
      <c r="B173" s="3" t="s">
        <v>142</v>
      </c>
      <c r="C173" s="35">
        <v>10.363199999999999</v>
      </c>
      <c r="D173" s="3">
        <v>242</v>
      </c>
      <c r="E173" s="33" t="s">
        <v>145</v>
      </c>
      <c r="F173" s="33" t="s">
        <v>34</v>
      </c>
      <c r="G173" s="33" t="s">
        <v>35</v>
      </c>
      <c r="H173" s="33" t="s">
        <v>145</v>
      </c>
      <c r="I173" s="34">
        <v>1.524</v>
      </c>
      <c r="J173" s="34">
        <v>1.524</v>
      </c>
      <c r="K173" s="3">
        <v>90</v>
      </c>
      <c r="L173" s="52" t="s">
        <v>36</v>
      </c>
      <c r="M173" s="33"/>
      <c r="N173" s="33"/>
      <c r="O173" s="33"/>
      <c r="P173" s="33" t="s">
        <v>37</v>
      </c>
      <c r="Q173" s="33"/>
      <c r="R173" s="33"/>
      <c r="S173" s="33"/>
      <c r="T173" s="3"/>
      <c r="U173" s="3"/>
      <c r="V173" t="s">
        <v>343</v>
      </c>
    </row>
    <row r="174" spans="1:22" ht="12.75">
      <c r="A174" s="58">
        <v>166</v>
      </c>
      <c r="B174" s="3" t="s">
        <v>143</v>
      </c>
      <c r="C174" s="35">
        <v>10.363199999999999</v>
      </c>
      <c r="D174" s="3">
        <v>242</v>
      </c>
      <c r="E174" s="33" t="s">
        <v>145</v>
      </c>
      <c r="F174" s="33" t="s">
        <v>34</v>
      </c>
      <c r="G174" s="33" t="s">
        <v>35</v>
      </c>
      <c r="H174" s="33" t="s">
        <v>145</v>
      </c>
      <c r="I174" s="34">
        <v>1.524</v>
      </c>
      <c r="J174" s="34">
        <v>1.524</v>
      </c>
      <c r="K174" s="3">
        <v>90</v>
      </c>
      <c r="L174" s="52" t="s">
        <v>36</v>
      </c>
      <c r="M174" s="33"/>
      <c r="N174" s="33"/>
      <c r="O174" s="33"/>
      <c r="P174" s="33" t="s">
        <v>37</v>
      </c>
      <c r="Q174" s="33"/>
      <c r="R174" s="33"/>
      <c r="S174" s="33"/>
      <c r="T174" s="3"/>
      <c r="U174" s="3"/>
      <c r="V174" t="s">
        <v>343</v>
      </c>
    </row>
    <row r="175" spans="1:22" ht="12.75">
      <c r="A175" s="57">
        <v>167</v>
      </c>
      <c r="B175" s="3" t="s">
        <v>177</v>
      </c>
      <c r="C175" s="35">
        <v>10.401299999999999</v>
      </c>
      <c r="D175" s="3">
        <v>13</v>
      </c>
      <c r="E175" s="33" t="s">
        <v>145</v>
      </c>
      <c r="F175" s="33" t="s">
        <v>41</v>
      </c>
      <c r="G175" s="33">
        <v>8</v>
      </c>
      <c r="H175" s="33" t="s">
        <v>145</v>
      </c>
      <c r="I175" s="34">
        <v>24.384</v>
      </c>
      <c r="J175" s="34">
        <v>2.4384</v>
      </c>
      <c r="K175" s="3">
        <v>5</v>
      </c>
      <c r="L175" s="52" t="s">
        <v>145</v>
      </c>
      <c r="M175" s="33"/>
      <c r="N175" s="33"/>
      <c r="O175" s="33"/>
      <c r="P175" s="33"/>
      <c r="Q175" s="33"/>
      <c r="R175" s="33" t="s">
        <v>37</v>
      </c>
      <c r="S175" s="33"/>
      <c r="T175" s="3"/>
      <c r="U175" s="3"/>
      <c r="V175" t="s">
        <v>343</v>
      </c>
    </row>
    <row r="176" spans="1:22" ht="12.75">
      <c r="A176" s="58">
        <v>168</v>
      </c>
      <c r="B176" s="3" t="s">
        <v>178</v>
      </c>
      <c r="C176" s="35">
        <v>10.401299999999999</v>
      </c>
      <c r="D176" s="3">
        <v>13</v>
      </c>
      <c r="E176" s="33" t="s">
        <v>145</v>
      </c>
      <c r="F176" s="33" t="s">
        <v>41</v>
      </c>
      <c r="G176" s="33">
        <v>8</v>
      </c>
      <c r="H176" s="33" t="s">
        <v>145</v>
      </c>
      <c r="I176" s="34">
        <v>15.24</v>
      </c>
      <c r="J176" s="34">
        <v>1.2192</v>
      </c>
      <c r="K176" s="3">
        <v>5</v>
      </c>
      <c r="L176" s="52" t="s">
        <v>145</v>
      </c>
      <c r="M176" s="33"/>
      <c r="N176" s="33"/>
      <c r="O176" s="33"/>
      <c r="P176" s="33" t="s">
        <v>37</v>
      </c>
      <c r="Q176" s="33"/>
      <c r="R176" s="33"/>
      <c r="S176" s="33"/>
      <c r="T176" s="3"/>
      <c r="U176" s="3">
        <v>90</v>
      </c>
      <c r="V176" t="s">
        <v>343</v>
      </c>
    </row>
    <row r="177" spans="1:22" ht="12.75">
      <c r="A177" s="57">
        <v>169</v>
      </c>
      <c r="B177" s="3" t="s">
        <v>179</v>
      </c>
      <c r="C177" s="35">
        <v>10.401299999999999</v>
      </c>
      <c r="D177" s="3">
        <v>13</v>
      </c>
      <c r="E177" s="33" t="s">
        <v>145</v>
      </c>
      <c r="F177" s="33" t="s">
        <v>41</v>
      </c>
      <c r="G177" s="33">
        <v>8</v>
      </c>
      <c r="H177" s="33" t="s">
        <v>145</v>
      </c>
      <c r="I177" s="34">
        <v>8.5344</v>
      </c>
      <c r="J177" s="34">
        <v>0.6096</v>
      </c>
      <c r="K177" s="3">
        <v>5</v>
      </c>
      <c r="L177" s="52" t="s">
        <v>145</v>
      </c>
      <c r="M177" s="33"/>
      <c r="N177" s="33"/>
      <c r="O177" s="33"/>
      <c r="P177" s="33"/>
      <c r="Q177" s="33"/>
      <c r="R177" s="33" t="s">
        <v>37</v>
      </c>
      <c r="S177" s="33"/>
      <c r="T177" s="3"/>
      <c r="U177" s="3"/>
      <c r="V177" t="s">
        <v>343</v>
      </c>
    </row>
    <row r="178" spans="1:22" ht="12.75">
      <c r="A178" s="58">
        <v>170</v>
      </c>
      <c r="B178" s="3" t="s">
        <v>332</v>
      </c>
      <c r="C178" s="35">
        <v>10.5918</v>
      </c>
      <c r="D178" s="3">
        <v>12</v>
      </c>
      <c r="E178" s="33" t="s">
        <v>145</v>
      </c>
      <c r="F178" s="33" t="s">
        <v>34</v>
      </c>
      <c r="G178" s="33">
        <v>8</v>
      </c>
      <c r="H178" s="33" t="s">
        <v>145</v>
      </c>
      <c r="I178" s="34">
        <v>31.3944</v>
      </c>
      <c r="J178" s="34">
        <v>1.9812</v>
      </c>
      <c r="K178" s="3">
        <v>15</v>
      </c>
      <c r="L178" s="52"/>
      <c r="M178" s="33"/>
      <c r="N178" s="33"/>
      <c r="O178" s="33"/>
      <c r="P178" s="33"/>
      <c r="Q178" s="33"/>
      <c r="R178" s="33"/>
      <c r="S178" s="33" t="s">
        <v>37</v>
      </c>
      <c r="T178" s="3">
        <v>270</v>
      </c>
      <c r="U178" s="3"/>
      <c r="V178" t="s">
        <v>343</v>
      </c>
    </row>
    <row r="179" spans="1:22" ht="12.75">
      <c r="A179" s="57">
        <v>171</v>
      </c>
      <c r="B179" s="3" t="s">
        <v>101</v>
      </c>
      <c r="C179" s="35">
        <v>10.5918</v>
      </c>
      <c r="D179" s="3">
        <v>115</v>
      </c>
      <c r="E179" s="33" t="s">
        <v>145</v>
      </c>
      <c r="F179" s="33" t="s">
        <v>34</v>
      </c>
      <c r="G179" s="33">
        <v>8</v>
      </c>
      <c r="H179" s="33" t="s">
        <v>145</v>
      </c>
      <c r="I179" s="34">
        <v>19.812</v>
      </c>
      <c r="J179" s="34">
        <v>1.524</v>
      </c>
      <c r="K179" s="3">
        <v>90</v>
      </c>
      <c r="L179" s="52" t="s">
        <v>36</v>
      </c>
      <c r="M179" s="33"/>
      <c r="N179" s="33"/>
      <c r="O179" s="33"/>
      <c r="P179" s="33"/>
      <c r="Q179" s="33"/>
      <c r="R179" s="33"/>
      <c r="S179" s="33" t="s">
        <v>37</v>
      </c>
      <c r="T179" s="3">
        <v>180</v>
      </c>
      <c r="U179" s="3"/>
      <c r="V179" t="s">
        <v>343</v>
      </c>
    </row>
    <row r="180" spans="1:22" ht="12.75">
      <c r="A180" s="58">
        <v>172</v>
      </c>
      <c r="B180" s="3" t="s">
        <v>123</v>
      </c>
      <c r="C180" s="35">
        <v>10.5918</v>
      </c>
      <c r="D180" s="3">
        <v>116</v>
      </c>
      <c r="E180" s="33" t="s">
        <v>145</v>
      </c>
      <c r="F180" s="33" t="s">
        <v>34</v>
      </c>
      <c r="G180" s="33">
        <v>8</v>
      </c>
      <c r="H180" s="33" t="s">
        <v>145</v>
      </c>
      <c r="I180" s="34">
        <v>19.2024</v>
      </c>
      <c r="J180" s="34">
        <v>1.2192</v>
      </c>
      <c r="K180" s="3">
        <v>90</v>
      </c>
      <c r="L180" s="52" t="s">
        <v>36</v>
      </c>
      <c r="M180" s="33"/>
      <c r="N180" s="33"/>
      <c r="O180" s="33"/>
      <c r="P180" s="33"/>
      <c r="Q180" s="33"/>
      <c r="R180" s="33"/>
      <c r="S180" s="33" t="s">
        <v>37</v>
      </c>
      <c r="T180" s="3"/>
      <c r="U180" s="3"/>
      <c r="V180" t="s">
        <v>343</v>
      </c>
    </row>
    <row r="181" spans="1:22" ht="12.75">
      <c r="A181" s="57">
        <v>173</v>
      </c>
      <c r="B181" s="3" t="s">
        <v>218</v>
      </c>
      <c r="C181" s="35">
        <v>10.5918</v>
      </c>
      <c r="D181" s="3">
        <v>115</v>
      </c>
      <c r="E181" s="33" t="s">
        <v>145</v>
      </c>
      <c r="F181" s="33" t="s">
        <v>34</v>
      </c>
      <c r="G181" s="33">
        <v>8</v>
      </c>
      <c r="H181" s="33" t="s">
        <v>145</v>
      </c>
      <c r="I181" s="34">
        <v>9.144</v>
      </c>
      <c r="J181" s="34">
        <v>1.2192</v>
      </c>
      <c r="K181" s="3">
        <v>0</v>
      </c>
      <c r="L181" s="52" t="s">
        <v>145</v>
      </c>
      <c r="M181" s="33"/>
      <c r="N181" s="33" t="s">
        <v>37</v>
      </c>
      <c r="O181" s="33"/>
      <c r="P181" s="33"/>
      <c r="Q181" s="33"/>
      <c r="R181" s="33"/>
      <c r="S181" s="33"/>
      <c r="T181" s="3"/>
      <c r="U181" s="3"/>
      <c r="V181" t="s">
        <v>35</v>
      </c>
    </row>
    <row r="182" spans="1:22" ht="12.75">
      <c r="A182" s="58">
        <v>174</v>
      </c>
      <c r="B182" s="3" t="s">
        <v>240</v>
      </c>
      <c r="C182" s="35">
        <v>10.5918</v>
      </c>
      <c r="D182" s="3">
        <v>116</v>
      </c>
      <c r="E182" s="33" t="s">
        <v>145</v>
      </c>
      <c r="F182" s="33" t="s">
        <v>34</v>
      </c>
      <c r="G182" s="33">
        <v>8</v>
      </c>
      <c r="H182" s="33" t="s">
        <v>145</v>
      </c>
      <c r="I182" s="34">
        <v>21.640800000000002</v>
      </c>
      <c r="J182" s="34">
        <v>1.2192</v>
      </c>
      <c r="K182" s="3">
        <v>0</v>
      </c>
      <c r="L182" s="52" t="s">
        <v>145</v>
      </c>
      <c r="M182" s="33"/>
      <c r="N182" s="33" t="s">
        <v>37</v>
      </c>
      <c r="O182" s="33"/>
      <c r="P182" s="33"/>
      <c r="Q182" s="33"/>
      <c r="R182" s="33"/>
      <c r="S182" s="33"/>
      <c r="T182" s="3"/>
      <c r="U182" s="3"/>
      <c r="V182" t="s">
        <v>35</v>
      </c>
    </row>
    <row r="183" spans="1:22" ht="12.75">
      <c r="A183" s="57">
        <v>175</v>
      </c>
      <c r="B183" s="3" t="s">
        <v>241</v>
      </c>
      <c r="C183" s="35">
        <v>10.5918</v>
      </c>
      <c r="D183" s="3">
        <v>116</v>
      </c>
      <c r="E183" s="33" t="s">
        <v>145</v>
      </c>
      <c r="F183" s="33" t="s">
        <v>34</v>
      </c>
      <c r="G183" s="33">
        <v>8</v>
      </c>
      <c r="H183" s="33" t="s">
        <v>145</v>
      </c>
      <c r="I183" s="34">
        <v>5.486400000000001</v>
      </c>
      <c r="J183" s="34">
        <v>1.2192</v>
      </c>
      <c r="K183" s="3">
        <v>0</v>
      </c>
      <c r="L183" s="52" t="s">
        <v>145</v>
      </c>
      <c r="M183" s="33"/>
      <c r="N183" s="33" t="s">
        <v>37</v>
      </c>
      <c r="O183" s="33"/>
      <c r="P183" s="33"/>
      <c r="Q183" s="33"/>
      <c r="R183" s="33"/>
      <c r="S183" s="33"/>
      <c r="T183" s="3"/>
      <c r="U183" s="3"/>
      <c r="V183" t="s">
        <v>35</v>
      </c>
    </row>
    <row r="184" spans="1:22" ht="12.75">
      <c r="A184" s="58">
        <v>176</v>
      </c>
      <c r="B184" s="3" t="s">
        <v>103</v>
      </c>
      <c r="C184" s="35">
        <v>10.9728</v>
      </c>
      <c r="D184" s="3">
        <v>18</v>
      </c>
      <c r="E184" s="33" t="s">
        <v>145</v>
      </c>
      <c r="F184" s="33" t="s">
        <v>41</v>
      </c>
      <c r="G184" s="33">
        <v>8</v>
      </c>
      <c r="H184" s="33" t="s">
        <v>145</v>
      </c>
      <c r="I184" s="34">
        <v>22.86</v>
      </c>
      <c r="J184" s="34">
        <v>0.3048</v>
      </c>
      <c r="K184" s="3">
        <v>90</v>
      </c>
      <c r="L184" s="52" t="s">
        <v>36</v>
      </c>
      <c r="M184" s="33"/>
      <c r="N184" s="33"/>
      <c r="O184" s="33" t="s">
        <v>37</v>
      </c>
      <c r="P184" s="33"/>
      <c r="Q184" s="33"/>
      <c r="R184" s="33"/>
      <c r="S184" s="33"/>
      <c r="T184" s="3"/>
      <c r="U184" s="3"/>
      <c r="V184" t="s">
        <v>35</v>
      </c>
    </row>
    <row r="185" spans="1:22" ht="12.75">
      <c r="A185" s="57">
        <v>177</v>
      </c>
      <c r="B185" s="3" t="s">
        <v>154</v>
      </c>
      <c r="C185" s="35">
        <v>11.5824</v>
      </c>
      <c r="D185" s="3">
        <v>127</v>
      </c>
      <c r="E185" s="33" t="s">
        <v>145</v>
      </c>
      <c r="F185" s="33" t="s">
        <v>34</v>
      </c>
      <c r="G185" s="33">
        <v>8</v>
      </c>
      <c r="H185" s="33" t="s">
        <v>35</v>
      </c>
      <c r="I185" s="34">
        <v>13.716000000000001</v>
      </c>
      <c r="J185" s="34">
        <v>1.8288000000000002</v>
      </c>
      <c r="K185" s="3">
        <v>0</v>
      </c>
      <c r="L185" s="52" t="s">
        <v>145</v>
      </c>
      <c r="M185" s="33"/>
      <c r="N185" s="33"/>
      <c r="O185" s="33" t="s">
        <v>37</v>
      </c>
      <c r="P185" s="33"/>
      <c r="Q185" s="33"/>
      <c r="R185" s="33"/>
      <c r="S185" s="33"/>
      <c r="T185" s="3"/>
      <c r="U185" s="3"/>
      <c r="V185" t="s">
        <v>35</v>
      </c>
    </row>
    <row r="186" spans="1:22" ht="12.75">
      <c r="A186" s="58">
        <v>178</v>
      </c>
      <c r="B186" s="3" t="s">
        <v>51</v>
      </c>
      <c r="C186" s="35">
        <v>11.5824</v>
      </c>
      <c r="D186" s="3">
        <v>127</v>
      </c>
      <c r="E186" s="33" t="s">
        <v>145</v>
      </c>
      <c r="F186" s="33" t="s">
        <v>34</v>
      </c>
      <c r="G186" s="33">
        <v>8</v>
      </c>
      <c r="H186" s="33" t="s">
        <v>35</v>
      </c>
      <c r="I186" s="34">
        <v>18.8976</v>
      </c>
      <c r="J186" s="34">
        <v>1.8288000000000002</v>
      </c>
      <c r="K186" s="3">
        <v>90</v>
      </c>
      <c r="L186" s="52" t="s">
        <v>36</v>
      </c>
      <c r="M186" s="33"/>
      <c r="N186" s="33"/>
      <c r="O186" s="33" t="s">
        <v>37</v>
      </c>
      <c r="P186" s="33"/>
      <c r="Q186" s="33"/>
      <c r="R186" s="33"/>
      <c r="S186" s="33"/>
      <c r="T186" s="3"/>
      <c r="U186" s="3"/>
      <c r="V186" t="s">
        <v>35</v>
      </c>
    </row>
    <row r="187" spans="1:22" ht="12.75">
      <c r="A187" s="57">
        <v>179</v>
      </c>
      <c r="B187" s="3" t="s">
        <v>109</v>
      </c>
      <c r="C187" s="35">
        <v>11.811</v>
      </c>
      <c r="D187" s="3">
        <v>49</v>
      </c>
      <c r="E187" s="33" t="s">
        <v>145</v>
      </c>
      <c r="F187" s="33" t="s">
        <v>34</v>
      </c>
      <c r="G187" s="33">
        <v>8</v>
      </c>
      <c r="H187" s="33" t="s">
        <v>35</v>
      </c>
      <c r="I187" s="34">
        <v>30.48</v>
      </c>
      <c r="J187" s="34">
        <v>1.6764000000000001</v>
      </c>
      <c r="K187" s="3">
        <v>90</v>
      </c>
      <c r="L187" s="52" t="s">
        <v>36</v>
      </c>
      <c r="M187" s="33"/>
      <c r="N187" s="33" t="s">
        <v>37</v>
      </c>
      <c r="O187" s="33"/>
      <c r="P187" s="33"/>
      <c r="Q187" s="33"/>
      <c r="R187" s="33"/>
      <c r="S187" s="33"/>
      <c r="T187" s="3"/>
      <c r="U187" s="3"/>
      <c r="V187" t="s">
        <v>35</v>
      </c>
    </row>
    <row r="188" spans="1:22" ht="12.75">
      <c r="A188" s="58">
        <v>180</v>
      </c>
      <c r="B188" s="3" t="s">
        <v>110</v>
      </c>
      <c r="C188" s="35">
        <v>11.811</v>
      </c>
      <c r="D188" s="3">
        <v>49</v>
      </c>
      <c r="E188" s="33" t="s">
        <v>145</v>
      </c>
      <c r="F188" s="33" t="s">
        <v>34</v>
      </c>
      <c r="G188" s="33">
        <v>8</v>
      </c>
      <c r="H188" s="33" t="s">
        <v>35</v>
      </c>
      <c r="I188" s="34">
        <v>3.048</v>
      </c>
      <c r="J188" s="34">
        <v>1.524</v>
      </c>
      <c r="K188" s="3">
        <v>90</v>
      </c>
      <c r="L188" s="52" t="s">
        <v>36</v>
      </c>
      <c r="M188" s="33"/>
      <c r="N188" s="33" t="s">
        <v>37</v>
      </c>
      <c r="O188" s="33"/>
      <c r="P188" s="33"/>
      <c r="Q188" s="33"/>
      <c r="R188" s="33"/>
      <c r="S188" s="33"/>
      <c r="T188" s="3"/>
      <c r="U188" s="3"/>
      <c r="V188" t="s">
        <v>35</v>
      </c>
    </row>
    <row r="189" spans="1:22" ht="12.75">
      <c r="A189" s="57">
        <v>181</v>
      </c>
      <c r="B189" s="3" t="s">
        <v>52</v>
      </c>
      <c r="C189" s="35">
        <v>12.763499999999999</v>
      </c>
      <c r="D189" s="3">
        <v>250</v>
      </c>
      <c r="E189" s="33" t="s">
        <v>343</v>
      </c>
      <c r="F189" s="33" t="s">
        <v>41</v>
      </c>
      <c r="G189" s="33">
        <v>8</v>
      </c>
      <c r="H189" s="33" t="s">
        <v>35</v>
      </c>
      <c r="I189" s="34">
        <v>0</v>
      </c>
      <c r="J189" s="34">
        <v>0</v>
      </c>
      <c r="K189" s="3">
        <v>90</v>
      </c>
      <c r="L189" s="52" t="s">
        <v>36</v>
      </c>
      <c r="M189" s="33"/>
      <c r="N189" s="33" t="s">
        <v>37</v>
      </c>
      <c r="O189" s="33"/>
      <c r="P189" s="33"/>
      <c r="Q189" s="33"/>
      <c r="R189" s="33"/>
      <c r="S189" s="33"/>
      <c r="T189" s="3"/>
      <c r="U189" s="3"/>
      <c r="V189" t="s">
        <v>35</v>
      </c>
    </row>
    <row r="190" spans="1:22" ht="12.75">
      <c r="A190" s="58">
        <v>182</v>
      </c>
      <c r="B190" s="3" t="s">
        <v>53</v>
      </c>
      <c r="C190" s="35">
        <v>13.9827</v>
      </c>
      <c r="D190" s="3">
        <v>121</v>
      </c>
      <c r="E190" s="33" t="s">
        <v>343</v>
      </c>
      <c r="F190" s="33" t="s">
        <v>41</v>
      </c>
      <c r="G190" s="33">
        <v>7</v>
      </c>
      <c r="H190" s="33" t="s">
        <v>35</v>
      </c>
      <c r="I190" s="34">
        <v>8.5344</v>
      </c>
      <c r="J190" s="34">
        <v>1.6764000000000001</v>
      </c>
      <c r="K190" s="3">
        <v>90</v>
      </c>
      <c r="L190" s="52" t="s">
        <v>36</v>
      </c>
      <c r="M190" s="33"/>
      <c r="N190" s="33" t="s">
        <v>37</v>
      </c>
      <c r="O190" s="33"/>
      <c r="P190" s="33"/>
      <c r="Q190" s="33"/>
      <c r="R190" s="33"/>
      <c r="S190" s="33"/>
      <c r="T190" s="3"/>
      <c r="U190" s="3"/>
      <c r="V190" t="s">
        <v>35</v>
      </c>
    </row>
    <row r="191" spans="1:22" ht="12.75">
      <c r="A191" s="57">
        <v>183</v>
      </c>
      <c r="B191" s="3" t="s">
        <v>242</v>
      </c>
      <c r="C191" s="35">
        <v>14.1732</v>
      </c>
      <c r="D191" s="3">
        <v>106</v>
      </c>
      <c r="E191" s="33" t="s">
        <v>343</v>
      </c>
      <c r="F191" s="33" t="s">
        <v>34</v>
      </c>
      <c r="G191" s="33">
        <v>7</v>
      </c>
      <c r="H191" s="33" t="s">
        <v>145</v>
      </c>
      <c r="I191" s="34">
        <v>10.972800000000001</v>
      </c>
      <c r="J191" s="34">
        <v>1.524</v>
      </c>
      <c r="K191" s="3">
        <v>0</v>
      </c>
      <c r="L191" s="52" t="s">
        <v>145</v>
      </c>
      <c r="M191" s="33"/>
      <c r="N191" s="33"/>
      <c r="O191" s="33"/>
      <c r="P191" s="33"/>
      <c r="Q191" s="33"/>
      <c r="R191" s="33" t="s">
        <v>37</v>
      </c>
      <c r="S191" s="33"/>
      <c r="T191" s="3"/>
      <c r="U191" s="3"/>
      <c r="V191" t="s">
        <v>343</v>
      </c>
    </row>
    <row r="192" spans="1:22" ht="12.75">
      <c r="A192" s="58">
        <v>184</v>
      </c>
      <c r="B192" s="3" t="s">
        <v>124</v>
      </c>
      <c r="C192" s="35">
        <v>14.1732</v>
      </c>
      <c r="D192" s="3">
        <v>106</v>
      </c>
      <c r="E192" s="33" t="s">
        <v>343</v>
      </c>
      <c r="F192" s="33" t="s">
        <v>34</v>
      </c>
      <c r="G192" s="33">
        <v>7</v>
      </c>
      <c r="H192" s="33" t="s">
        <v>145</v>
      </c>
      <c r="I192" s="34">
        <v>13.716000000000001</v>
      </c>
      <c r="J192" s="34">
        <v>1.524</v>
      </c>
      <c r="K192" s="3">
        <v>90</v>
      </c>
      <c r="L192" s="52" t="s">
        <v>36</v>
      </c>
      <c r="M192" s="33"/>
      <c r="N192" s="33"/>
      <c r="O192" s="33"/>
      <c r="P192" s="33"/>
      <c r="Q192" s="33"/>
      <c r="R192" s="33" t="s">
        <v>37</v>
      </c>
      <c r="S192" s="33"/>
      <c r="T192" s="3"/>
      <c r="U192" s="3"/>
      <c r="V192" t="s">
        <v>343</v>
      </c>
    </row>
    <row r="193" spans="1:22" ht="12.75">
      <c r="A193" s="57">
        <v>185</v>
      </c>
      <c r="B193" s="3" t="s">
        <v>236</v>
      </c>
      <c r="C193" s="35">
        <v>14.2494</v>
      </c>
      <c r="D193" s="3">
        <v>297</v>
      </c>
      <c r="E193" s="33" t="s">
        <v>343</v>
      </c>
      <c r="F193" s="33" t="s">
        <v>34</v>
      </c>
      <c r="G193" s="33">
        <v>7</v>
      </c>
      <c r="H193" s="33" t="s">
        <v>145</v>
      </c>
      <c r="I193" s="34">
        <v>28.956000000000003</v>
      </c>
      <c r="J193" s="34">
        <v>1.6764000000000001</v>
      </c>
      <c r="K193" s="3">
        <v>0</v>
      </c>
      <c r="L193" s="52" t="s">
        <v>145</v>
      </c>
      <c r="M193" s="33"/>
      <c r="N193" s="33"/>
      <c r="O193" s="33"/>
      <c r="P193" s="33"/>
      <c r="Q193" s="33"/>
      <c r="R193" s="33" t="s">
        <v>37</v>
      </c>
      <c r="S193" s="33"/>
      <c r="T193" s="3">
        <v>90</v>
      </c>
      <c r="U193" s="3"/>
      <c r="V193" t="s">
        <v>343</v>
      </c>
    </row>
    <row r="194" spans="1:22" ht="12.75">
      <c r="A194" s="58">
        <v>186</v>
      </c>
      <c r="B194" s="3" t="s">
        <v>237</v>
      </c>
      <c r="C194" s="35">
        <v>14.2494</v>
      </c>
      <c r="D194" s="3">
        <v>297</v>
      </c>
      <c r="E194" s="33" t="s">
        <v>343</v>
      </c>
      <c r="F194" s="33" t="s">
        <v>34</v>
      </c>
      <c r="G194" s="33">
        <v>7</v>
      </c>
      <c r="H194" s="33" t="s">
        <v>145</v>
      </c>
      <c r="I194" s="34">
        <v>30.48</v>
      </c>
      <c r="J194" s="34">
        <v>1.6764000000000001</v>
      </c>
      <c r="K194" s="3">
        <v>0</v>
      </c>
      <c r="L194" s="52" t="s">
        <v>145</v>
      </c>
      <c r="M194" s="33"/>
      <c r="N194" s="33"/>
      <c r="O194" s="33"/>
      <c r="P194" s="33" t="s">
        <v>37</v>
      </c>
      <c r="Q194" s="33"/>
      <c r="R194" s="33"/>
      <c r="S194" s="33"/>
      <c r="T194" s="3"/>
      <c r="U194" s="3">
        <v>270</v>
      </c>
      <c r="V194" t="s">
        <v>343</v>
      </c>
    </row>
    <row r="195" spans="1:22" ht="12.75">
      <c r="A195" s="57">
        <v>187</v>
      </c>
      <c r="B195" s="3" t="s">
        <v>309</v>
      </c>
      <c r="C195" s="35">
        <v>14.5161</v>
      </c>
      <c r="D195" s="3">
        <v>35</v>
      </c>
      <c r="E195" s="33" t="s">
        <v>145</v>
      </c>
      <c r="F195" s="33" t="s">
        <v>34</v>
      </c>
      <c r="G195" s="33">
        <v>8</v>
      </c>
      <c r="H195" s="33" t="s">
        <v>145</v>
      </c>
      <c r="I195" s="34">
        <v>17.0688</v>
      </c>
      <c r="J195" s="34">
        <v>1.8288000000000002</v>
      </c>
      <c r="K195" s="3">
        <v>135</v>
      </c>
      <c r="L195" s="52"/>
      <c r="M195" s="33"/>
      <c r="N195" s="33"/>
      <c r="O195" s="33"/>
      <c r="P195" s="33" t="s">
        <v>37</v>
      </c>
      <c r="Q195" s="33"/>
      <c r="R195" s="33"/>
      <c r="S195" s="33"/>
      <c r="T195" s="3"/>
      <c r="U195" s="3"/>
      <c r="V195" t="s">
        <v>343</v>
      </c>
    </row>
    <row r="196" spans="1:22" ht="12.75">
      <c r="A196" s="58">
        <v>188</v>
      </c>
      <c r="B196" s="3" t="s">
        <v>290</v>
      </c>
      <c r="C196" s="35">
        <v>14.5161</v>
      </c>
      <c r="D196" s="3">
        <v>35</v>
      </c>
      <c r="E196" s="33" t="s">
        <v>145</v>
      </c>
      <c r="F196" s="33" t="s">
        <v>34</v>
      </c>
      <c r="G196" s="33">
        <v>8</v>
      </c>
      <c r="H196" s="33" t="s">
        <v>145</v>
      </c>
      <c r="I196" s="34">
        <v>6.4008</v>
      </c>
      <c r="J196" s="34">
        <v>0.9144000000000001</v>
      </c>
      <c r="K196" s="3">
        <v>45</v>
      </c>
      <c r="L196" s="52"/>
      <c r="M196" s="33"/>
      <c r="N196" s="33"/>
      <c r="O196" s="33"/>
      <c r="P196" s="33"/>
      <c r="Q196" s="33" t="s">
        <v>37</v>
      </c>
      <c r="R196" s="33"/>
      <c r="S196" s="33"/>
      <c r="T196" s="3"/>
      <c r="U196" s="3">
        <v>315</v>
      </c>
      <c r="V196" t="s">
        <v>343</v>
      </c>
    </row>
    <row r="197" spans="1:22" ht="12.75">
      <c r="A197" s="57">
        <v>189</v>
      </c>
      <c r="B197" s="3" t="s">
        <v>291</v>
      </c>
      <c r="C197" s="35">
        <v>14.5161</v>
      </c>
      <c r="D197" s="3">
        <v>35</v>
      </c>
      <c r="E197" s="33" t="s">
        <v>145</v>
      </c>
      <c r="F197" s="33" t="s">
        <v>34</v>
      </c>
      <c r="G197" s="33">
        <v>8</v>
      </c>
      <c r="H197" s="33" t="s">
        <v>145</v>
      </c>
      <c r="I197" s="34">
        <v>25.2984</v>
      </c>
      <c r="J197" s="34">
        <v>1.8288000000000002</v>
      </c>
      <c r="K197" s="3">
        <v>45</v>
      </c>
      <c r="L197" s="52"/>
      <c r="M197" s="33"/>
      <c r="N197" s="33"/>
      <c r="O197" s="33"/>
      <c r="P197" s="33" t="s">
        <v>37</v>
      </c>
      <c r="Q197" s="33"/>
      <c r="R197" s="33"/>
      <c r="S197" s="33"/>
      <c r="T197" s="3"/>
      <c r="U197" s="3"/>
      <c r="V197" t="s">
        <v>343</v>
      </c>
    </row>
    <row r="198" spans="1:22" ht="12.75">
      <c r="A198" s="58">
        <v>190</v>
      </c>
      <c r="B198" s="3" t="s">
        <v>289</v>
      </c>
      <c r="C198" s="35">
        <v>14.5161</v>
      </c>
      <c r="D198" s="3">
        <v>35</v>
      </c>
      <c r="E198" s="33" t="s">
        <v>145</v>
      </c>
      <c r="F198" s="33" t="s">
        <v>34</v>
      </c>
      <c r="G198" s="33">
        <v>8</v>
      </c>
      <c r="H198" s="33" t="s">
        <v>145</v>
      </c>
      <c r="I198" s="34">
        <v>24.384</v>
      </c>
      <c r="J198" s="34">
        <v>1.8288000000000002</v>
      </c>
      <c r="K198" s="3">
        <v>45</v>
      </c>
      <c r="L198" s="52"/>
      <c r="M198" s="33"/>
      <c r="N198" s="33" t="s">
        <v>37</v>
      </c>
      <c r="O198" s="33"/>
      <c r="P198" s="33"/>
      <c r="Q198" s="33"/>
      <c r="R198" s="33"/>
      <c r="S198" s="33"/>
      <c r="T198" s="3"/>
      <c r="U198" s="3"/>
      <c r="V198" t="s">
        <v>35</v>
      </c>
    </row>
    <row r="199" spans="1:22" ht="12.75">
      <c r="A199" s="57">
        <v>191</v>
      </c>
      <c r="B199" s="3" t="s">
        <v>165</v>
      </c>
      <c r="C199" s="35">
        <v>14.5542</v>
      </c>
      <c r="D199" s="3">
        <v>300</v>
      </c>
      <c r="E199" s="33" t="s">
        <v>145</v>
      </c>
      <c r="F199" s="33" t="s">
        <v>34</v>
      </c>
      <c r="G199" s="33">
        <v>8</v>
      </c>
      <c r="H199" s="33" t="s">
        <v>145</v>
      </c>
      <c r="I199" s="34">
        <v>32.004000000000005</v>
      </c>
      <c r="J199" s="34">
        <v>1.8288000000000002</v>
      </c>
      <c r="K199" s="3">
        <v>0</v>
      </c>
      <c r="L199" s="52" t="s">
        <v>145</v>
      </c>
      <c r="M199" s="33"/>
      <c r="N199" s="33" t="s">
        <v>37</v>
      </c>
      <c r="O199" s="33"/>
      <c r="P199" s="33"/>
      <c r="Q199" s="33"/>
      <c r="R199" s="33"/>
      <c r="S199" s="33"/>
      <c r="T199" s="3"/>
      <c r="U199" s="3"/>
      <c r="V199" t="s">
        <v>35</v>
      </c>
    </row>
    <row r="200" spans="1:22" ht="12.75">
      <c r="A200" s="58">
        <v>192</v>
      </c>
      <c r="B200" s="3" t="s">
        <v>61</v>
      </c>
      <c r="C200" s="35">
        <v>14.5542</v>
      </c>
      <c r="D200" s="3">
        <v>300</v>
      </c>
      <c r="E200" s="33" t="s">
        <v>145</v>
      </c>
      <c r="F200" s="33" t="s">
        <v>34</v>
      </c>
      <c r="G200" s="33">
        <v>8</v>
      </c>
      <c r="H200" s="33" t="s">
        <v>145</v>
      </c>
      <c r="I200" s="34">
        <v>24.384</v>
      </c>
      <c r="J200" s="34">
        <v>1.8288000000000002</v>
      </c>
      <c r="K200" s="3">
        <v>85</v>
      </c>
      <c r="L200" s="52" t="s">
        <v>36</v>
      </c>
      <c r="M200" s="33"/>
      <c r="N200" s="33"/>
      <c r="O200" s="33" t="s">
        <v>37</v>
      </c>
      <c r="P200" s="33"/>
      <c r="Q200" s="33"/>
      <c r="R200" s="33"/>
      <c r="S200" s="33"/>
      <c r="T200" s="3"/>
      <c r="U200" s="3"/>
      <c r="V200" t="s">
        <v>35</v>
      </c>
    </row>
    <row r="201" spans="1:22" ht="12.75">
      <c r="A201" s="57">
        <v>193</v>
      </c>
      <c r="B201" s="3" t="s">
        <v>164</v>
      </c>
      <c r="C201" s="35">
        <v>14.5542</v>
      </c>
      <c r="D201" s="3">
        <v>300</v>
      </c>
      <c r="E201" s="33" t="s">
        <v>145</v>
      </c>
      <c r="F201" s="33" t="s">
        <v>34</v>
      </c>
      <c r="G201" s="33">
        <v>8</v>
      </c>
      <c r="H201" s="33" t="s">
        <v>145</v>
      </c>
      <c r="I201" s="34">
        <v>27.432000000000002</v>
      </c>
      <c r="J201" s="34">
        <v>1.8288000000000002</v>
      </c>
      <c r="K201" s="3">
        <v>0</v>
      </c>
      <c r="L201" s="52" t="s">
        <v>145</v>
      </c>
      <c r="M201" s="33"/>
      <c r="N201" s="33"/>
      <c r="O201" s="33"/>
      <c r="P201" s="33"/>
      <c r="Q201" s="33"/>
      <c r="R201" s="33" t="s">
        <v>37</v>
      </c>
      <c r="S201" s="33"/>
      <c r="T201" s="3"/>
      <c r="U201" s="3"/>
      <c r="V201" t="s">
        <v>343</v>
      </c>
    </row>
    <row r="202" spans="1:22" ht="12.75">
      <c r="A202" s="58">
        <v>194</v>
      </c>
      <c r="B202" s="3" t="s">
        <v>62</v>
      </c>
      <c r="C202" s="35">
        <v>14.5542</v>
      </c>
      <c r="D202" s="3">
        <v>300</v>
      </c>
      <c r="E202" s="33" t="s">
        <v>145</v>
      </c>
      <c r="F202" s="33" t="s">
        <v>34</v>
      </c>
      <c r="G202" s="33">
        <v>8</v>
      </c>
      <c r="H202" s="33" t="s">
        <v>145</v>
      </c>
      <c r="I202" s="34">
        <v>7.62</v>
      </c>
      <c r="J202" s="34">
        <v>1.8288000000000002</v>
      </c>
      <c r="K202" s="3">
        <v>90</v>
      </c>
      <c r="L202" s="52" t="s">
        <v>36</v>
      </c>
      <c r="M202" s="33"/>
      <c r="N202" s="33"/>
      <c r="O202" s="33"/>
      <c r="P202" s="33"/>
      <c r="Q202" s="33"/>
      <c r="R202" s="33" t="s">
        <v>37</v>
      </c>
      <c r="S202" s="33"/>
      <c r="T202" s="3"/>
      <c r="U202" s="3"/>
      <c r="V202" t="s">
        <v>343</v>
      </c>
    </row>
    <row r="203" spans="1:22" ht="12.75">
      <c r="A203" s="57">
        <v>195</v>
      </c>
      <c r="B203" s="3" t="s">
        <v>63</v>
      </c>
      <c r="C203" s="35">
        <v>14.5542</v>
      </c>
      <c r="D203" s="3">
        <v>300</v>
      </c>
      <c r="E203" s="33" t="s">
        <v>145</v>
      </c>
      <c r="F203" s="33" t="s">
        <v>34</v>
      </c>
      <c r="G203" s="33">
        <v>8</v>
      </c>
      <c r="H203" s="33" t="s">
        <v>145</v>
      </c>
      <c r="I203" s="34">
        <v>2.1336</v>
      </c>
      <c r="J203" s="34">
        <v>1.8288000000000002</v>
      </c>
      <c r="K203" s="3">
        <v>90</v>
      </c>
      <c r="L203" s="52" t="s">
        <v>36</v>
      </c>
      <c r="M203" s="33"/>
      <c r="N203" s="33"/>
      <c r="O203" s="33"/>
      <c r="P203" s="33"/>
      <c r="Q203" s="33"/>
      <c r="R203" s="33" t="s">
        <v>37</v>
      </c>
      <c r="S203" s="33"/>
      <c r="T203" s="3"/>
      <c r="U203" s="3"/>
      <c r="V203" t="s">
        <v>343</v>
      </c>
    </row>
    <row r="204" spans="1:22" ht="12.75">
      <c r="A204" s="58">
        <v>196</v>
      </c>
      <c r="B204" s="3" t="s">
        <v>249</v>
      </c>
      <c r="C204" s="35">
        <v>14.7828</v>
      </c>
      <c r="D204" s="3">
        <v>110</v>
      </c>
      <c r="E204" s="33" t="s">
        <v>343</v>
      </c>
      <c r="F204" s="33" t="s">
        <v>34</v>
      </c>
      <c r="G204" s="33">
        <v>8</v>
      </c>
      <c r="H204" s="33" t="s">
        <v>145</v>
      </c>
      <c r="I204" s="34">
        <v>31.3944</v>
      </c>
      <c r="J204" s="34">
        <v>1.8288000000000002</v>
      </c>
      <c r="K204" s="3">
        <v>0</v>
      </c>
      <c r="L204" s="52" t="s">
        <v>145</v>
      </c>
      <c r="M204" s="33"/>
      <c r="N204" s="33"/>
      <c r="O204" s="33"/>
      <c r="P204" s="33"/>
      <c r="Q204" s="33"/>
      <c r="R204" s="33" t="s">
        <v>37</v>
      </c>
      <c r="S204" s="33"/>
      <c r="T204" s="3"/>
      <c r="U204" s="3"/>
      <c r="V204" t="s">
        <v>343</v>
      </c>
    </row>
    <row r="205" spans="1:22" ht="12.75">
      <c r="A205" s="57">
        <v>197</v>
      </c>
      <c r="B205" s="3" t="s">
        <v>189</v>
      </c>
      <c r="C205" s="35">
        <v>15.011399999999998</v>
      </c>
      <c r="D205" s="3">
        <v>120</v>
      </c>
      <c r="E205" s="33" t="s">
        <v>343</v>
      </c>
      <c r="F205" s="33" t="s">
        <v>34</v>
      </c>
      <c r="G205" s="33">
        <v>7</v>
      </c>
      <c r="H205" s="33" t="s">
        <v>145</v>
      </c>
      <c r="I205" s="34">
        <v>38.1</v>
      </c>
      <c r="J205" s="34">
        <v>1.8288000000000002</v>
      </c>
      <c r="K205" s="3">
        <v>0</v>
      </c>
      <c r="L205" s="52" t="s">
        <v>145</v>
      </c>
      <c r="M205" s="33"/>
      <c r="N205" s="33"/>
      <c r="O205" s="33"/>
      <c r="P205" s="33"/>
      <c r="Q205" s="33"/>
      <c r="R205" s="33"/>
      <c r="S205" s="33" t="s">
        <v>37</v>
      </c>
      <c r="T205" s="3"/>
      <c r="U205" s="3"/>
      <c r="V205" t="s">
        <v>343</v>
      </c>
    </row>
    <row r="206" spans="1:22" ht="12.75">
      <c r="A206" s="58">
        <v>198</v>
      </c>
      <c r="B206" s="3" t="s">
        <v>190</v>
      </c>
      <c r="C206" s="35">
        <v>15.011399999999998</v>
      </c>
      <c r="D206" s="3">
        <v>120</v>
      </c>
      <c r="E206" s="33" t="s">
        <v>343</v>
      </c>
      <c r="F206" s="33" t="s">
        <v>34</v>
      </c>
      <c r="G206" s="33">
        <v>7</v>
      </c>
      <c r="H206" s="33" t="s">
        <v>145</v>
      </c>
      <c r="I206" s="34">
        <v>9.144</v>
      </c>
      <c r="J206" s="34">
        <v>1.8288000000000002</v>
      </c>
      <c r="K206" s="3">
        <v>0</v>
      </c>
      <c r="L206" s="52" t="s">
        <v>145</v>
      </c>
      <c r="M206" s="33"/>
      <c r="N206" s="33" t="s">
        <v>37</v>
      </c>
      <c r="O206" s="33"/>
      <c r="P206" s="33"/>
      <c r="Q206" s="33"/>
      <c r="R206" s="33"/>
      <c r="S206" s="33"/>
      <c r="T206" s="3"/>
      <c r="U206" s="3"/>
      <c r="V206" t="s">
        <v>35</v>
      </c>
    </row>
    <row r="207" spans="1:22" ht="12.75">
      <c r="A207" s="57">
        <v>199</v>
      </c>
      <c r="B207" s="3" t="s">
        <v>81</v>
      </c>
      <c r="C207" s="35">
        <v>15.011399999999998</v>
      </c>
      <c r="D207" s="3">
        <v>120</v>
      </c>
      <c r="E207" s="33" t="s">
        <v>343</v>
      </c>
      <c r="F207" s="33" t="s">
        <v>34</v>
      </c>
      <c r="G207" s="33">
        <v>7</v>
      </c>
      <c r="H207" s="33" t="s">
        <v>145</v>
      </c>
      <c r="I207" s="34">
        <v>12.192</v>
      </c>
      <c r="J207" s="34">
        <v>1.8288000000000002</v>
      </c>
      <c r="K207" s="3">
        <v>90</v>
      </c>
      <c r="L207" s="52" t="s">
        <v>36</v>
      </c>
      <c r="M207" s="33"/>
      <c r="N207" s="33" t="s">
        <v>37</v>
      </c>
      <c r="O207" s="33"/>
      <c r="P207" s="33"/>
      <c r="Q207" s="33"/>
      <c r="R207" s="33"/>
      <c r="S207" s="33"/>
      <c r="T207" s="3"/>
      <c r="U207" s="3"/>
      <c r="V207" t="s">
        <v>35</v>
      </c>
    </row>
    <row r="208" spans="1:22" ht="12.75">
      <c r="A208" s="58">
        <v>213</v>
      </c>
      <c r="B208" s="3" t="s">
        <v>219</v>
      </c>
      <c r="C208" s="35">
        <v>16.5735</v>
      </c>
      <c r="D208" s="3">
        <v>39</v>
      </c>
      <c r="E208" s="33" t="s">
        <v>145</v>
      </c>
      <c r="F208" s="33" t="s">
        <v>34</v>
      </c>
      <c r="G208" s="33">
        <v>7</v>
      </c>
      <c r="H208" s="33" t="s">
        <v>145</v>
      </c>
      <c r="I208" s="34">
        <v>30.48</v>
      </c>
      <c r="J208" s="34">
        <v>0.762</v>
      </c>
      <c r="K208" s="3">
        <v>0</v>
      </c>
      <c r="L208" s="52" t="s">
        <v>145</v>
      </c>
      <c r="M208" s="33"/>
      <c r="N208" s="33" t="s">
        <v>37</v>
      </c>
      <c r="O208" s="33"/>
      <c r="P208" s="33"/>
      <c r="Q208" s="33"/>
      <c r="R208" s="33"/>
      <c r="S208" s="33"/>
      <c r="T208" s="3"/>
      <c r="U208" s="3"/>
      <c r="V208" t="s">
        <v>35</v>
      </c>
    </row>
    <row r="209" spans="1:22" ht="12.75">
      <c r="A209" s="57">
        <v>214</v>
      </c>
      <c r="B209" s="3" t="s">
        <v>220</v>
      </c>
      <c r="C209" s="35">
        <v>16.5735</v>
      </c>
      <c r="D209" s="3">
        <v>39</v>
      </c>
      <c r="E209" s="33" t="s">
        <v>145</v>
      </c>
      <c r="F209" s="33" t="s">
        <v>34</v>
      </c>
      <c r="G209" s="33">
        <v>7</v>
      </c>
      <c r="H209" s="33" t="s">
        <v>145</v>
      </c>
      <c r="I209" s="34">
        <v>27.432000000000002</v>
      </c>
      <c r="J209" s="34">
        <v>1.8288000000000002</v>
      </c>
      <c r="K209" s="3">
        <v>0</v>
      </c>
      <c r="L209" s="52" t="s">
        <v>145</v>
      </c>
      <c r="M209" s="33"/>
      <c r="N209" s="33"/>
      <c r="O209" s="33"/>
      <c r="P209" s="33"/>
      <c r="Q209" s="33"/>
      <c r="R209" s="33" t="s">
        <v>37</v>
      </c>
      <c r="S209" s="33"/>
      <c r="T209" s="3">
        <v>270</v>
      </c>
      <c r="U209" s="3">
        <v>270</v>
      </c>
      <c r="V209" t="s">
        <v>343</v>
      </c>
    </row>
    <row r="210" spans="1:22" ht="12.75">
      <c r="A210" s="58">
        <v>215</v>
      </c>
      <c r="B210" s="3" t="s">
        <v>102</v>
      </c>
      <c r="C210" s="35">
        <v>16.5735</v>
      </c>
      <c r="D210" s="3">
        <v>39</v>
      </c>
      <c r="E210" s="33" t="s">
        <v>145</v>
      </c>
      <c r="F210" s="33" t="s">
        <v>34</v>
      </c>
      <c r="G210" s="33">
        <v>7</v>
      </c>
      <c r="H210" s="33" t="s">
        <v>145</v>
      </c>
      <c r="I210" s="34">
        <v>14.020800000000001</v>
      </c>
      <c r="J210" s="34">
        <v>1.8288000000000002</v>
      </c>
      <c r="K210" s="3">
        <v>90</v>
      </c>
      <c r="L210" s="52" t="s">
        <v>36</v>
      </c>
      <c r="M210" s="33"/>
      <c r="N210" s="33"/>
      <c r="O210" s="33"/>
      <c r="P210" s="33"/>
      <c r="Q210" s="33"/>
      <c r="R210" s="33"/>
      <c r="S210" s="33" t="s">
        <v>37</v>
      </c>
      <c r="T210" s="3"/>
      <c r="U210" s="3"/>
      <c r="V210" t="s">
        <v>343</v>
      </c>
    </row>
    <row r="211" spans="1:22" ht="12.75">
      <c r="A211" s="57">
        <v>200</v>
      </c>
      <c r="B211" s="3" t="s">
        <v>330</v>
      </c>
      <c r="C211" s="35">
        <v>15.506699999999999</v>
      </c>
      <c r="D211" s="3">
        <v>41</v>
      </c>
      <c r="E211" s="33" t="s">
        <v>145</v>
      </c>
      <c r="F211" s="33" t="s">
        <v>34</v>
      </c>
      <c r="G211" s="33">
        <v>7</v>
      </c>
      <c r="H211" s="33" t="s">
        <v>145</v>
      </c>
      <c r="I211" s="34">
        <v>3.048</v>
      </c>
      <c r="J211" s="34">
        <v>0.9144000000000001</v>
      </c>
      <c r="K211" s="3">
        <v>70</v>
      </c>
      <c r="L211" s="52"/>
      <c r="M211" s="33"/>
      <c r="N211" s="33" t="s">
        <v>37</v>
      </c>
      <c r="O211" s="33"/>
      <c r="P211" s="33"/>
      <c r="Q211" s="33"/>
      <c r="R211" s="33"/>
      <c r="S211" s="33"/>
      <c r="T211" s="3"/>
      <c r="U211" s="3"/>
      <c r="V211" t="s">
        <v>35</v>
      </c>
    </row>
    <row r="212" spans="1:22" ht="12.75">
      <c r="A212" s="58">
        <v>201</v>
      </c>
      <c r="B212" s="3" t="s">
        <v>305</v>
      </c>
      <c r="C212" s="35">
        <v>15.506699999999999</v>
      </c>
      <c r="D212" s="3">
        <v>41</v>
      </c>
      <c r="E212" s="33" t="s">
        <v>145</v>
      </c>
      <c r="F212" s="33" t="s">
        <v>34</v>
      </c>
      <c r="G212" s="33">
        <v>7</v>
      </c>
      <c r="H212" s="33" t="s">
        <v>145</v>
      </c>
      <c r="I212" s="34">
        <v>4.572</v>
      </c>
      <c r="J212" s="34">
        <v>0.9144000000000001</v>
      </c>
      <c r="K212" s="3">
        <v>145</v>
      </c>
      <c r="L212" s="52"/>
      <c r="M212" s="33"/>
      <c r="N212" s="33" t="s">
        <v>37</v>
      </c>
      <c r="O212" s="33"/>
      <c r="P212" s="33"/>
      <c r="Q212" s="33"/>
      <c r="R212" s="33"/>
      <c r="S212" s="33"/>
      <c r="T212" s="3"/>
      <c r="U212" s="3"/>
      <c r="V212" t="s">
        <v>35</v>
      </c>
    </row>
    <row r="213" spans="1:22" ht="12.75">
      <c r="A213" s="57">
        <v>202</v>
      </c>
      <c r="B213" s="3" t="s">
        <v>224</v>
      </c>
      <c r="C213" s="35">
        <v>15.506699999999999</v>
      </c>
      <c r="D213" s="3">
        <v>41</v>
      </c>
      <c r="E213" s="33" t="s">
        <v>145</v>
      </c>
      <c r="F213" s="33" t="s">
        <v>34</v>
      </c>
      <c r="G213" s="33">
        <v>7</v>
      </c>
      <c r="H213" s="33" t="s">
        <v>145</v>
      </c>
      <c r="I213" s="34">
        <v>16.764</v>
      </c>
      <c r="J213" s="34">
        <v>0.9144000000000001</v>
      </c>
      <c r="K213" s="3">
        <v>0</v>
      </c>
      <c r="L213" s="52" t="s">
        <v>145</v>
      </c>
      <c r="M213" s="33"/>
      <c r="N213" s="33"/>
      <c r="O213" s="33" t="s">
        <v>37</v>
      </c>
      <c r="P213" s="33"/>
      <c r="Q213" s="33"/>
      <c r="R213" s="33"/>
      <c r="S213" s="33"/>
      <c r="T213" s="3"/>
      <c r="U213" s="3"/>
      <c r="V213" t="s">
        <v>35</v>
      </c>
    </row>
    <row r="214" spans="1:22" ht="12.75">
      <c r="A214" s="58">
        <v>203</v>
      </c>
      <c r="B214" s="3" t="s">
        <v>280</v>
      </c>
      <c r="C214" s="35">
        <v>15.506699999999999</v>
      </c>
      <c r="D214" s="3">
        <v>41</v>
      </c>
      <c r="E214" s="33" t="s">
        <v>145</v>
      </c>
      <c r="F214" s="33" t="s">
        <v>34</v>
      </c>
      <c r="G214" s="33">
        <v>7</v>
      </c>
      <c r="H214" s="33" t="s">
        <v>145</v>
      </c>
      <c r="I214" s="34">
        <v>3.048</v>
      </c>
      <c r="J214" s="34">
        <v>0.9144000000000001</v>
      </c>
      <c r="K214" s="3">
        <v>35</v>
      </c>
      <c r="L214" s="52"/>
      <c r="M214" s="33"/>
      <c r="N214" s="33"/>
      <c r="O214" s="33" t="s">
        <v>37</v>
      </c>
      <c r="P214" s="33"/>
      <c r="Q214" s="33"/>
      <c r="R214" s="33"/>
      <c r="S214" s="33"/>
      <c r="T214" s="3"/>
      <c r="U214" s="3"/>
      <c r="V214" t="s">
        <v>35</v>
      </c>
    </row>
    <row r="215" spans="1:22" ht="12.75">
      <c r="A215" s="57">
        <v>204</v>
      </c>
      <c r="B215" s="3" t="s">
        <v>223</v>
      </c>
      <c r="C215" s="35">
        <v>15.506699999999999</v>
      </c>
      <c r="D215" s="3">
        <v>41</v>
      </c>
      <c r="E215" s="33" t="s">
        <v>145</v>
      </c>
      <c r="F215" s="33" t="s">
        <v>34</v>
      </c>
      <c r="G215" s="33">
        <v>7</v>
      </c>
      <c r="H215" s="33" t="s">
        <v>145</v>
      </c>
      <c r="I215" s="34">
        <v>19.812</v>
      </c>
      <c r="J215" s="34">
        <v>1.8288000000000002</v>
      </c>
      <c r="K215" s="3">
        <v>0</v>
      </c>
      <c r="L215" s="52" t="s">
        <v>145</v>
      </c>
      <c r="M215" s="33"/>
      <c r="N215" s="33"/>
      <c r="O215" s="33"/>
      <c r="P215" s="33"/>
      <c r="Q215" s="33"/>
      <c r="R215" s="33" t="s">
        <v>37</v>
      </c>
      <c r="S215" s="33"/>
      <c r="T215" s="3"/>
      <c r="U215" s="3"/>
      <c r="V215" t="s">
        <v>343</v>
      </c>
    </row>
    <row r="216" spans="1:22" ht="12.75">
      <c r="A216" s="58">
        <v>205</v>
      </c>
      <c r="B216" s="3" t="s">
        <v>278</v>
      </c>
      <c r="C216" s="35">
        <v>15.506699999999999</v>
      </c>
      <c r="D216" s="3">
        <v>41</v>
      </c>
      <c r="E216" s="33" t="s">
        <v>145</v>
      </c>
      <c r="F216" s="33" t="s">
        <v>34</v>
      </c>
      <c r="G216" s="33">
        <v>7</v>
      </c>
      <c r="H216" s="33" t="s">
        <v>145</v>
      </c>
      <c r="I216" s="34">
        <v>34.4424</v>
      </c>
      <c r="J216" s="34" t="s">
        <v>35</v>
      </c>
      <c r="K216" s="3">
        <v>50</v>
      </c>
      <c r="L216" s="52"/>
      <c r="M216" s="33"/>
      <c r="N216" s="33"/>
      <c r="O216" s="33"/>
      <c r="P216" s="33"/>
      <c r="Q216" s="33"/>
      <c r="R216" s="33" t="s">
        <v>37</v>
      </c>
      <c r="S216" s="33"/>
      <c r="T216" s="3"/>
      <c r="U216" s="3"/>
      <c r="V216" t="s">
        <v>343</v>
      </c>
    </row>
    <row r="217" spans="1:22" ht="12.75">
      <c r="A217" s="57">
        <v>206</v>
      </c>
      <c r="B217" s="3" t="s">
        <v>279</v>
      </c>
      <c r="C217" s="35">
        <v>15.506699999999999</v>
      </c>
      <c r="D217" s="3">
        <v>41</v>
      </c>
      <c r="E217" s="33" t="s">
        <v>145</v>
      </c>
      <c r="F217" s="33" t="s">
        <v>34</v>
      </c>
      <c r="G217" s="33">
        <v>7</v>
      </c>
      <c r="H217" s="33" t="s">
        <v>145</v>
      </c>
      <c r="I217" s="34">
        <v>6.096</v>
      </c>
      <c r="J217" s="34">
        <v>1.524</v>
      </c>
      <c r="K217" s="3">
        <v>55</v>
      </c>
      <c r="L217" s="52"/>
      <c r="M217" s="33"/>
      <c r="N217" s="33"/>
      <c r="O217" s="33"/>
      <c r="P217" s="33"/>
      <c r="Q217" s="33"/>
      <c r="R217" s="33" t="s">
        <v>37</v>
      </c>
      <c r="S217" s="33"/>
      <c r="T217" s="3"/>
      <c r="U217" s="3"/>
      <c r="V217" t="s">
        <v>343</v>
      </c>
    </row>
    <row r="218" spans="1:22" ht="12.75">
      <c r="A218" s="58">
        <v>219</v>
      </c>
      <c r="B218" s="3" t="s">
        <v>311</v>
      </c>
      <c r="C218" s="35">
        <v>16.9926</v>
      </c>
      <c r="D218" s="3">
        <v>109</v>
      </c>
      <c r="E218" s="33" t="s">
        <v>343</v>
      </c>
      <c r="F218" s="33" t="s">
        <v>34</v>
      </c>
      <c r="G218" s="33">
        <v>7</v>
      </c>
      <c r="H218" s="33" t="s">
        <v>145</v>
      </c>
      <c r="I218" s="34">
        <v>21.031200000000002</v>
      </c>
      <c r="J218" s="34">
        <v>1.8288000000000002</v>
      </c>
      <c r="K218" s="3">
        <v>135</v>
      </c>
      <c r="L218" s="52"/>
      <c r="M218" s="33"/>
      <c r="N218" s="33"/>
      <c r="O218" s="33" t="s">
        <v>37</v>
      </c>
      <c r="P218" s="33"/>
      <c r="Q218" s="33"/>
      <c r="R218" s="33"/>
      <c r="S218" s="33"/>
      <c r="T218" s="3"/>
      <c r="U218" s="3"/>
      <c r="V218" t="s">
        <v>35</v>
      </c>
    </row>
    <row r="219" spans="1:22" ht="12.75">
      <c r="A219" s="57">
        <v>220</v>
      </c>
      <c r="B219" s="3" t="s">
        <v>293</v>
      </c>
      <c r="C219" s="35">
        <v>16.9926</v>
      </c>
      <c r="D219" s="3">
        <v>109</v>
      </c>
      <c r="E219" s="33" t="s">
        <v>343</v>
      </c>
      <c r="F219" s="33" t="s">
        <v>34</v>
      </c>
      <c r="G219" s="33">
        <v>7</v>
      </c>
      <c r="H219" s="33" t="s">
        <v>145</v>
      </c>
      <c r="I219" s="34">
        <v>27.127200000000002</v>
      </c>
      <c r="J219" s="34">
        <v>1.8288000000000002</v>
      </c>
      <c r="K219" s="3">
        <v>45</v>
      </c>
      <c r="L219" s="52"/>
      <c r="M219" s="33"/>
      <c r="N219" s="33"/>
      <c r="O219" s="33" t="s">
        <v>37</v>
      </c>
      <c r="P219" s="33"/>
      <c r="Q219" s="33"/>
      <c r="R219" s="33"/>
      <c r="S219" s="33"/>
      <c r="T219" s="3"/>
      <c r="U219" s="3"/>
      <c r="V219" t="s">
        <v>35</v>
      </c>
    </row>
    <row r="220" spans="1:22" ht="12.75">
      <c r="A220" s="58">
        <v>221</v>
      </c>
      <c r="B220" s="3" t="s">
        <v>292</v>
      </c>
      <c r="C220" s="35">
        <v>16.9926</v>
      </c>
      <c r="D220" s="3">
        <v>109</v>
      </c>
      <c r="E220" s="33" t="s">
        <v>343</v>
      </c>
      <c r="F220" s="33" t="s">
        <v>34</v>
      </c>
      <c r="G220" s="33">
        <v>7</v>
      </c>
      <c r="H220" s="33" t="s">
        <v>145</v>
      </c>
      <c r="I220" s="34">
        <v>21.336000000000002</v>
      </c>
      <c r="J220" s="34">
        <v>1.8288000000000002</v>
      </c>
      <c r="K220" s="3">
        <v>45</v>
      </c>
      <c r="L220" s="52"/>
      <c r="M220" s="33"/>
      <c r="N220" s="33"/>
      <c r="O220" s="33"/>
      <c r="P220" s="33"/>
      <c r="Q220" s="33"/>
      <c r="R220" s="33" t="s">
        <v>37</v>
      </c>
      <c r="S220" s="33"/>
      <c r="T220" s="3"/>
      <c r="U220" s="3"/>
      <c r="V220" t="s">
        <v>343</v>
      </c>
    </row>
    <row r="221" spans="1:22" ht="12.75">
      <c r="A221" s="57">
        <v>210</v>
      </c>
      <c r="B221" s="3" t="s">
        <v>228</v>
      </c>
      <c r="C221" s="35">
        <v>16.4592</v>
      </c>
      <c r="D221" s="3">
        <v>110</v>
      </c>
      <c r="E221" s="33" t="s">
        <v>343</v>
      </c>
      <c r="F221" s="33" t="s">
        <v>34</v>
      </c>
      <c r="G221" s="33">
        <v>7</v>
      </c>
      <c r="H221" s="33" t="s">
        <v>47</v>
      </c>
      <c r="I221" s="34">
        <v>22.86</v>
      </c>
      <c r="J221" s="34">
        <v>1.8288000000000002</v>
      </c>
      <c r="K221" s="3">
        <v>0</v>
      </c>
      <c r="L221" s="40" t="s">
        <v>145</v>
      </c>
      <c r="M221" s="33"/>
      <c r="N221" s="33" t="s">
        <v>37</v>
      </c>
      <c r="O221" s="33"/>
      <c r="P221" s="33"/>
      <c r="Q221" s="33"/>
      <c r="R221" s="33"/>
      <c r="S221" s="33"/>
      <c r="T221" s="3"/>
      <c r="U221" s="3"/>
      <c r="V221" t="s">
        <v>35</v>
      </c>
    </row>
    <row r="222" spans="1:22" ht="12.75">
      <c r="A222" s="58">
        <v>211</v>
      </c>
      <c r="B222" s="3" t="s">
        <v>229</v>
      </c>
      <c r="C222" s="35">
        <v>16.4592</v>
      </c>
      <c r="D222" s="3">
        <v>110</v>
      </c>
      <c r="E222" s="33" t="s">
        <v>343</v>
      </c>
      <c r="F222" s="33" t="s">
        <v>34</v>
      </c>
      <c r="G222" s="33">
        <v>7</v>
      </c>
      <c r="H222" s="33" t="s">
        <v>47</v>
      </c>
      <c r="I222" s="34">
        <v>9.144</v>
      </c>
      <c r="J222" s="34">
        <v>1.8288000000000002</v>
      </c>
      <c r="K222" s="3">
        <v>0</v>
      </c>
      <c r="L222" s="40" t="s">
        <v>145</v>
      </c>
      <c r="M222" s="33"/>
      <c r="N222" s="33" t="s">
        <v>37</v>
      </c>
      <c r="O222" s="33"/>
      <c r="P222" s="33"/>
      <c r="Q222" s="33"/>
      <c r="R222" s="33"/>
      <c r="S222" s="33"/>
      <c r="T222" s="3"/>
      <c r="U222" s="3"/>
      <c r="V222" t="s">
        <v>35</v>
      </c>
    </row>
    <row r="223" spans="1:22" ht="12.75">
      <c r="A223" s="57">
        <v>212</v>
      </c>
      <c r="B223" s="3" t="s">
        <v>113</v>
      </c>
      <c r="C223" s="35">
        <v>16.4592</v>
      </c>
      <c r="D223" s="3">
        <v>110</v>
      </c>
      <c r="E223" s="33" t="s">
        <v>343</v>
      </c>
      <c r="F223" s="33" t="s">
        <v>34</v>
      </c>
      <c r="G223" s="33">
        <v>7</v>
      </c>
      <c r="H223" s="33" t="s">
        <v>47</v>
      </c>
      <c r="I223" s="34">
        <v>14.630400000000002</v>
      </c>
      <c r="J223" s="34">
        <v>1.8288000000000002</v>
      </c>
      <c r="K223" s="3">
        <v>90</v>
      </c>
      <c r="L223" s="40" t="s">
        <v>36</v>
      </c>
      <c r="M223" s="33"/>
      <c r="N223" s="33" t="s">
        <v>37</v>
      </c>
      <c r="O223" s="33"/>
      <c r="P223" s="33"/>
      <c r="Q223" s="33"/>
      <c r="R223" s="33"/>
      <c r="S223" s="33"/>
      <c r="T223" s="3"/>
      <c r="U223" s="3"/>
      <c r="V223" t="s">
        <v>35</v>
      </c>
    </row>
    <row r="224" spans="1:22" ht="12.75">
      <c r="A224" s="58">
        <v>232</v>
      </c>
      <c r="B224" s="3" t="s">
        <v>107</v>
      </c>
      <c r="C224" s="35">
        <v>19.659599999999998</v>
      </c>
      <c r="D224" s="3">
        <v>136</v>
      </c>
      <c r="E224" s="33" t="s">
        <v>343</v>
      </c>
      <c r="F224" s="33" t="s">
        <v>34</v>
      </c>
      <c r="G224" s="33">
        <v>7</v>
      </c>
      <c r="H224" s="33" t="s">
        <v>35</v>
      </c>
      <c r="I224" s="34">
        <v>30.48</v>
      </c>
      <c r="J224" s="34">
        <v>1.8288000000000002</v>
      </c>
      <c r="K224" s="3">
        <v>90</v>
      </c>
      <c r="L224" s="52" t="s">
        <v>36</v>
      </c>
      <c r="M224" s="33"/>
      <c r="N224" s="33"/>
      <c r="O224" s="33" t="s">
        <v>37</v>
      </c>
      <c r="P224" s="33"/>
      <c r="Q224" s="33"/>
      <c r="R224" s="33"/>
      <c r="S224" s="33"/>
      <c r="T224" s="3"/>
      <c r="U224" s="3"/>
      <c r="V224" t="s">
        <v>35</v>
      </c>
    </row>
    <row r="225" spans="1:22" ht="12.75">
      <c r="A225" s="57">
        <v>225</v>
      </c>
      <c r="B225" s="3" t="s">
        <v>310</v>
      </c>
      <c r="C225" s="35">
        <v>19.240499999999997</v>
      </c>
      <c r="D225" s="3">
        <v>167</v>
      </c>
      <c r="E225" s="33" t="s">
        <v>343</v>
      </c>
      <c r="F225" s="33" t="s">
        <v>34</v>
      </c>
      <c r="G225" s="33">
        <v>8</v>
      </c>
      <c r="H225" s="33" t="s">
        <v>35</v>
      </c>
      <c r="I225" s="34">
        <v>10.3632</v>
      </c>
      <c r="J225" s="34">
        <v>1.6764000000000001</v>
      </c>
      <c r="K225" s="3">
        <v>135</v>
      </c>
      <c r="L225" s="52"/>
      <c r="M225" s="33"/>
      <c r="N225" s="33"/>
      <c r="O225" s="33" t="s">
        <v>37</v>
      </c>
      <c r="P225" s="33"/>
      <c r="Q225" s="33"/>
      <c r="R225" s="33"/>
      <c r="S225" s="33"/>
      <c r="T225" s="3"/>
      <c r="U225" s="3"/>
      <c r="V225" t="s">
        <v>35</v>
      </c>
    </row>
    <row r="226" spans="1:22" ht="12.75">
      <c r="A226" s="58">
        <v>222</v>
      </c>
      <c r="B226" s="3" t="s">
        <v>163</v>
      </c>
      <c r="C226" s="35">
        <v>18.8976</v>
      </c>
      <c r="D226" s="3">
        <v>290</v>
      </c>
      <c r="E226" s="33" t="s">
        <v>145</v>
      </c>
      <c r="F226" s="33" t="s">
        <v>34</v>
      </c>
      <c r="G226" s="33">
        <v>8</v>
      </c>
      <c r="H226" s="33" t="s">
        <v>145</v>
      </c>
      <c r="I226" s="34">
        <v>36.576</v>
      </c>
      <c r="J226" s="34">
        <v>1.8288000000000002</v>
      </c>
      <c r="K226" s="3">
        <v>0</v>
      </c>
      <c r="L226" s="52" t="s">
        <v>145</v>
      </c>
      <c r="M226" s="33"/>
      <c r="N226" s="33" t="s">
        <v>37</v>
      </c>
      <c r="O226" s="33"/>
      <c r="P226" s="33"/>
      <c r="Q226" s="33"/>
      <c r="R226" s="33"/>
      <c r="S226" s="33"/>
      <c r="T226" s="3"/>
      <c r="U226" s="3"/>
      <c r="V226" t="s">
        <v>35</v>
      </c>
    </row>
    <row r="227" spans="1:22" ht="12.75">
      <c r="A227" s="57">
        <v>223</v>
      </c>
      <c r="B227" s="3" t="s">
        <v>316</v>
      </c>
      <c r="C227" s="35">
        <v>18.8976</v>
      </c>
      <c r="D227" s="3">
        <v>290</v>
      </c>
      <c r="E227" s="33" t="s">
        <v>145</v>
      </c>
      <c r="F227" s="33" t="s">
        <v>34</v>
      </c>
      <c r="G227" s="33">
        <v>8</v>
      </c>
      <c r="H227" s="33" t="s">
        <v>145</v>
      </c>
      <c r="I227" s="34">
        <v>7.62</v>
      </c>
      <c r="J227" s="34">
        <v>1.8288000000000002</v>
      </c>
      <c r="K227" s="3">
        <v>70</v>
      </c>
      <c r="L227" s="52"/>
      <c r="M227" s="33"/>
      <c r="N227" s="33"/>
      <c r="O227" s="33"/>
      <c r="P227" s="33"/>
      <c r="Q227" s="33"/>
      <c r="R227" s="33" t="s">
        <v>37</v>
      </c>
      <c r="S227" s="33"/>
      <c r="T227" s="3">
        <v>340</v>
      </c>
      <c r="U227" s="3"/>
      <c r="V227" t="s">
        <v>343</v>
      </c>
    </row>
    <row r="228" spans="1:22" ht="12.75">
      <c r="A228" s="58">
        <v>224</v>
      </c>
      <c r="B228" s="3" t="s">
        <v>317</v>
      </c>
      <c r="C228" s="35">
        <v>18.8976</v>
      </c>
      <c r="D228" s="3">
        <v>290</v>
      </c>
      <c r="E228" s="33" t="s">
        <v>145</v>
      </c>
      <c r="F228" s="33" t="s">
        <v>34</v>
      </c>
      <c r="G228" s="33">
        <v>8</v>
      </c>
      <c r="H228" s="33" t="s">
        <v>145</v>
      </c>
      <c r="I228" s="34">
        <v>12.4968</v>
      </c>
      <c r="J228" s="34">
        <v>1.8288000000000002</v>
      </c>
      <c r="K228" s="3">
        <v>20</v>
      </c>
      <c r="L228" s="52"/>
      <c r="M228" s="33"/>
      <c r="N228" s="33"/>
      <c r="O228" s="33"/>
      <c r="P228" s="33" t="s">
        <v>37</v>
      </c>
      <c r="Q228" s="33"/>
      <c r="R228" s="33"/>
      <c r="S228" s="33"/>
      <c r="T228" s="3"/>
      <c r="U228" s="3"/>
      <c r="V228" t="s">
        <v>343</v>
      </c>
    </row>
    <row r="229" spans="1:22" ht="12.75">
      <c r="A229" s="57">
        <v>226</v>
      </c>
      <c r="B229" s="3" t="s">
        <v>264</v>
      </c>
      <c r="C229" s="35">
        <v>19.278599999999997</v>
      </c>
      <c r="D229" s="3">
        <v>292</v>
      </c>
      <c r="E229" s="33" t="s">
        <v>145</v>
      </c>
      <c r="F229" s="33" t="s">
        <v>34</v>
      </c>
      <c r="G229" s="33">
        <v>8</v>
      </c>
      <c r="H229" s="33" t="s">
        <v>47</v>
      </c>
      <c r="I229" s="34">
        <v>19.2024</v>
      </c>
      <c r="J229" s="34">
        <v>0</v>
      </c>
      <c r="K229" s="3">
        <v>45</v>
      </c>
      <c r="L229" s="40"/>
      <c r="M229" s="33"/>
      <c r="N229" s="33"/>
      <c r="O229" s="33"/>
      <c r="P229" s="33"/>
      <c r="Q229" s="33"/>
      <c r="R229" s="33" t="s">
        <v>37</v>
      </c>
      <c r="S229" s="33"/>
      <c r="T229" s="3"/>
      <c r="U229" s="3"/>
      <c r="V229" t="s">
        <v>343</v>
      </c>
    </row>
    <row r="230" spans="1:22" ht="12.75">
      <c r="A230" s="58">
        <v>227</v>
      </c>
      <c r="B230" s="3" t="s">
        <v>297</v>
      </c>
      <c r="C230" s="35">
        <v>19.278599999999997</v>
      </c>
      <c r="D230" s="3">
        <v>292</v>
      </c>
      <c r="E230" s="33" t="s">
        <v>145</v>
      </c>
      <c r="F230" s="33" t="s">
        <v>34</v>
      </c>
      <c r="G230" s="33">
        <v>8</v>
      </c>
      <c r="H230" s="33" t="s">
        <v>47</v>
      </c>
      <c r="I230" s="34">
        <v>19.812</v>
      </c>
      <c r="J230" s="34">
        <v>0</v>
      </c>
      <c r="K230" s="3">
        <v>135</v>
      </c>
      <c r="L230" s="40"/>
      <c r="M230" s="33"/>
      <c r="N230" s="33"/>
      <c r="O230" s="33"/>
      <c r="P230" s="33"/>
      <c r="Q230" s="33"/>
      <c r="R230" s="33"/>
      <c r="S230" s="33" t="s">
        <v>37</v>
      </c>
      <c r="T230" s="3"/>
      <c r="U230" s="3"/>
      <c r="V230" t="s">
        <v>343</v>
      </c>
    </row>
    <row r="231" spans="1:22" ht="12.75">
      <c r="A231" s="57">
        <v>228</v>
      </c>
      <c r="B231" s="3" t="s">
        <v>298</v>
      </c>
      <c r="C231" s="35">
        <v>19.278599999999997</v>
      </c>
      <c r="D231" s="3">
        <v>292</v>
      </c>
      <c r="E231" s="33" t="s">
        <v>145</v>
      </c>
      <c r="F231" s="33" t="s">
        <v>34</v>
      </c>
      <c r="G231" s="33">
        <v>8</v>
      </c>
      <c r="H231" s="33" t="s">
        <v>47</v>
      </c>
      <c r="I231" s="34">
        <v>17.9832</v>
      </c>
      <c r="J231" s="34">
        <v>0</v>
      </c>
      <c r="K231" s="3">
        <v>135</v>
      </c>
      <c r="L231" s="40"/>
      <c r="M231" s="33"/>
      <c r="N231" s="33"/>
      <c r="O231" s="33"/>
      <c r="P231" s="33"/>
      <c r="Q231" s="33"/>
      <c r="R231" s="33" t="s">
        <v>37</v>
      </c>
      <c r="S231" s="33"/>
      <c r="T231" s="3"/>
      <c r="U231" s="3"/>
      <c r="V231" t="s">
        <v>343</v>
      </c>
    </row>
    <row r="232" spans="1:22" ht="12.75">
      <c r="A232" s="58">
        <v>229</v>
      </c>
      <c r="B232" s="3" t="s">
        <v>294</v>
      </c>
      <c r="C232" s="35">
        <v>19.507199999999997</v>
      </c>
      <c r="D232" s="3">
        <v>293</v>
      </c>
      <c r="E232" s="33" t="s">
        <v>343</v>
      </c>
      <c r="F232" s="33" t="s">
        <v>34</v>
      </c>
      <c r="G232" s="33">
        <v>7</v>
      </c>
      <c r="H232" s="33" t="s">
        <v>145</v>
      </c>
      <c r="I232" s="34">
        <v>22.555200000000003</v>
      </c>
      <c r="J232" s="34">
        <v>1.8288000000000002</v>
      </c>
      <c r="K232" s="3">
        <v>45</v>
      </c>
      <c r="L232" s="52"/>
      <c r="M232" s="33"/>
      <c r="N232" s="33"/>
      <c r="O232" s="33"/>
      <c r="P232" s="33" t="s">
        <v>37</v>
      </c>
      <c r="Q232" s="33"/>
      <c r="R232" s="33"/>
      <c r="S232" s="33"/>
      <c r="T232" s="3"/>
      <c r="U232" s="3"/>
      <c r="V232" t="s">
        <v>343</v>
      </c>
    </row>
    <row r="233" spans="1:22" ht="12.75">
      <c r="A233" s="57">
        <v>230</v>
      </c>
      <c r="B233" s="3" t="s">
        <v>312</v>
      </c>
      <c r="C233" s="35">
        <v>19.507199999999997</v>
      </c>
      <c r="D233" s="3">
        <v>293</v>
      </c>
      <c r="E233" s="33" t="s">
        <v>343</v>
      </c>
      <c r="F233" s="33" t="s">
        <v>34</v>
      </c>
      <c r="G233" s="33">
        <v>7</v>
      </c>
      <c r="H233" s="33" t="s">
        <v>145</v>
      </c>
      <c r="I233" s="34">
        <v>19.2024</v>
      </c>
      <c r="J233" s="34">
        <v>1.8288000000000002</v>
      </c>
      <c r="K233" s="3">
        <v>135</v>
      </c>
      <c r="L233" s="52"/>
      <c r="M233" s="33"/>
      <c r="N233" s="33"/>
      <c r="O233" s="33"/>
      <c r="P233" s="33"/>
      <c r="Q233" s="33"/>
      <c r="R233" s="33" t="s">
        <v>37</v>
      </c>
      <c r="S233" s="33"/>
      <c r="T233" s="3">
        <v>225</v>
      </c>
      <c r="U233" s="3"/>
      <c r="V233" t="s">
        <v>343</v>
      </c>
    </row>
    <row r="234" spans="1:22" ht="12.75">
      <c r="A234" s="58">
        <v>231</v>
      </c>
      <c r="B234" s="3" t="s">
        <v>313</v>
      </c>
      <c r="C234" s="35">
        <v>19.507199999999997</v>
      </c>
      <c r="D234" s="3">
        <v>293</v>
      </c>
      <c r="E234" s="33" t="s">
        <v>343</v>
      </c>
      <c r="F234" s="33" t="s">
        <v>34</v>
      </c>
      <c r="G234" s="33">
        <v>7</v>
      </c>
      <c r="H234" s="33" t="s">
        <v>145</v>
      </c>
      <c r="I234" s="34">
        <v>19.2024</v>
      </c>
      <c r="J234" s="34">
        <v>1.8288000000000002</v>
      </c>
      <c r="K234" s="3">
        <v>135</v>
      </c>
      <c r="L234" s="52"/>
      <c r="M234" s="33"/>
      <c r="N234" s="33"/>
      <c r="O234" s="33"/>
      <c r="P234" s="33"/>
      <c r="Q234" s="33"/>
      <c r="R234" s="33" t="s">
        <v>37</v>
      </c>
      <c r="S234" s="33"/>
      <c r="T234" s="3">
        <v>225</v>
      </c>
      <c r="U234" s="3"/>
      <c r="V234" t="s">
        <v>343</v>
      </c>
    </row>
    <row r="235" spans="1:22" ht="12.75">
      <c r="A235" s="57">
        <v>216</v>
      </c>
      <c r="B235" s="3" t="s">
        <v>254</v>
      </c>
      <c r="C235" s="35">
        <v>16.8402</v>
      </c>
      <c r="D235" s="3">
        <v>297</v>
      </c>
      <c r="E235" s="33" t="s">
        <v>343</v>
      </c>
      <c r="F235" s="33" t="s">
        <v>34</v>
      </c>
      <c r="G235" s="33">
        <v>7</v>
      </c>
      <c r="H235" s="33" t="s">
        <v>145</v>
      </c>
      <c r="I235" s="34">
        <v>21.336000000000002</v>
      </c>
      <c r="J235" s="34">
        <v>1.8288000000000002</v>
      </c>
      <c r="K235" s="3">
        <v>0</v>
      </c>
      <c r="L235" s="52" t="s">
        <v>145</v>
      </c>
      <c r="M235" s="33"/>
      <c r="N235" s="33"/>
      <c r="O235" s="33"/>
      <c r="P235" s="33"/>
      <c r="Q235" s="33"/>
      <c r="R235" s="33" t="s">
        <v>37</v>
      </c>
      <c r="S235" s="33"/>
      <c r="T235" s="3">
        <v>270</v>
      </c>
      <c r="U235" s="3"/>
      <c r="V235" t="s">
        <v>343</v>
      </c>
    </row>
    <row r="236" spans="1:22" ht="12.75">
      <c r="A236" s="58">
        <v>217</v>
      </c>
      <c r="B236" s="3" t="s">
        <v>135</v>
      </c>
      <c r="C236" s="35">
        <v>16.8402</v>
      </c>
      <c r="D236" s="3">
        <v>297</v>
      </c>
      <c r="E236" s="33" t="s">
        <v>343</v>
      </c>
      <c r="F236" s="33" t="s">
        <v>34</v>
      </c>
      <c r="G236" s="33">
        <v>7</v>
      </c>
      <c r="H236" s="33" t="s">
        <v>145</v>
      </c>
      <c r="I236" s="34">
        <v>26.5176</v>
      </c>
      <c r="J236" s="34">
        <v>1.8288000000000002</v>
      </c>
      <c r="K236" s="3">
        <v>90</v>
      </c>
      <c r="L236" s="52" t="s">
        <v>36</v>
      </c>
      <c r="M236" s="33"/>
      <c r="N236" s="33"/>
      <c r="O236" s="33"/>
      <c r="P236" s="33"/>
      <c r="Q236" s="33"/>
      <c r="R236" s="33" t="s">
        <v>37</v>
      </c>
      <c r="S236" s="33"/>
      <c r="T236" s="3">
        <v>0</v>
      </c>
      <c r="U236" s="3"/>
      <c r="V236" t="s">
        <v>343</v>
      </c>
    </row>
    <row r="237" spans="1:22" ht="12.75">
      <c r="A237" s="57">
        <v>218</v>
      </c>
      <c r="B237" s="3" t="s">
        <v>136</v>
      </c>
      <c r="C237" s="35">
        <v>16.8402</v>
      </c>
      <c r="D237" s="3">
        <v>297</v>
      </c>
      <c r="E237" s="33" t="s">
        <v>343</v>
      </c>
      <c r="F237" s="33" t="s">
        <v>34</v>
      </c>
      <c r="G237" s="33">
        <v>7</v>
      </c>
      <c r="H237" s="33" t="s">
        <v>145</v>
      </c>
      <c r="I237" s="34">
        <v>26.5176</v>
      </c>
      <c r="J237" s="34">
        <v>1.8288000000000002</v>
      </c>
      <c r="K237" s="3">
        <v>90</v>
      </c>
      <c r="L237" s="52" t="s">
        <v>36</v>
      </c>
      <c r="M237" s="33"/>
      <c r="N237" s="33"/>
      <c r="O237" s="33"/>
      <c r="P237" s="33"/>
      <c r="Q237" s="33"/>
      <c r="R237" s="33"/>
      <c r="S237" s="33" t="s">
        <v>37</v>
      </c>
      <c r="T237" s="3"/>
      <c r="U237" s="3"/>
      <c r="V237" t="s">
        <v>343</v>
      </c>
    </row>
    <row r="238" spans="1:22" ht="12.75">
      <c r="A238" s="58">
        <v>207</v>
      </c>
      <c r="B238" s="3" t="s">
        <v>152</v>
      </c>
      <c r="C238" s="35">
        <v>16.2306</v>
      </c>
      <c r="D238" s="3">
        <v>303</v>
      </c>
      <c r="E238" s="33" t="s">
        <v>145</v>
      </c>
      <c r="F238" s="33" t="s">
        <v>34</v>
      </c>
      <c r="G238" s="33">
        <v>8</v>
      </c>
      <c r="H238" s="33" t="s">
        <v>47</v>
      </c>
      <c r="I238" s="34">
        <v>31.3944</v>
      </c>
      <c r="J238" s="34">
        <v>1.8288000000000002</v>
      </c>
      <c r="K238" s="3">
        <v>0</v>
      </c>
      <c r="L238" s="40" t="s">
        <v>145</v>
      </c>
      <c r="M238" s="33"/>
      <c r="N238" s="33"/>
      <c r="O238" s="33"/>
      <c r="P238" s="33"/>
      <c r="Q238" s="33"/>
      <c r="R238" s="33" t="s">
        <v>37</v>
      </c>
      <c r="S238" s="33"/>
      <c r="T238" s="3"/>
      <c r="U238" s="3"/>
      <c r="V238" t="s">
        <v>343</v>
      </c>
    </row>
    <row r="239" spans="1:22" ht="12.75">
      <c r="A239" s="57">
        <v>208</v>
      </c>
      <c r="B239" s="3" t="s">
        <v>153</v>
      </c>
      <c r="C239" s="35">
        <v>16.2306</v>
      </c>
      <c r="D239" s="3">
        <v>303</v>
      </c>
      <c r="E239" s="33" t="s">
        <v>145</v>
      </c>
      <c r="F239" s="33" t="s">
        <v>34</v>
      </c>
      <c r="G239" s="33">
        <v>8</v>
      </c>
      <c r="H239" s="33" t="s">
        <v>47</v>
      </c>
      <c r="I239" s="34">
        <v>30.1752</v>
      </c>
      <c r="J239" s="34">
        <v>1.8288000000000002</v>
      </c>
      <c r="K239" s="3">
        <v>0</v>
      </c>
      <c r="L239" s="40" t="s">
        <v>145</v>
      </c>
      <c r="M239" s="33"/>
      <c r="N239" s="33"/>
      <c r="O239" s="33"/>
      <c r="P239" s="33"/>
      <c r="Q239" s="33"/>
      <c r="R239" s="33" t="s">
        <v>37</v>
      </c>
      <c r="S239" s="33"/>
      <c r="T239" s="3"/>
      <c r="U239" s="3"/>
      <c r="V239" t="s">
        <v>343</v>
      </c>
    </row>
    <row r="240" spans="1:22" ht="12.75">
      <c r="A240" s="58">
        <v>209</v>
      </c>
      <c r="B240" s="3" t="s">
        <v>50</v>
      </c>
      <c r="C240" s="35">
        <v>16.2306</v>
      </c>
      <c r="D240" s="3">
        <v>303</v>
      </c>
      <c r="E240" s="33" t="s">
        <v>145</v>
      </c>
      <c r="F240" s="33" t="s">
        <v>34</v>
      </c>
      <c r="G240" s="33">
        <v>8</v>
      </c>
      <c r="H240" s="33" t="s">
        <v>47</v>
      </c>
      <c r="I240" s="34">
        <v>21.336000000000002</v>
      </c>
      <c r="J240" s="34">
        <v>1.8288000000000002</v>
      </c>
      <c r="K240" s="3">
        <v>85</v>
      </c>
      <c r="L240" s="40" t="s">
        <v>36</v>
      </c>
      <c r="M240" s="33"/>
      <c r="N240" s="33"/>
      <c r="O240" s="33"/>
      <c r="P240" s="33"/>
      <c r="Q240" s="33"/>
      <c r="R240" s="33" t="s">
        <v>37</v>
      </c>
      <c r="S240" s="33"/>
      <c r="T240" s="3"/>
      <c r="U240" s="3"/>
      <c r="V240" t="s">
        <v>343</v>
      </c>
    </row>
    <row r="241" spans="1:22" ht="12.75">
      <c r="A241" s="57">
        <v>233</v>
      </c>
      <c r="B241" s="3" t="s">
        <v>160</v>
      </c>
      <c r="C241" s="35">
        <v>19.811999999999998</v>
      </c>
      <c r="D241" s="3">
        <v>356</v>
      </c>
      <c r="E241" s="33" t="s">
        <v>343</v>
      </c>
      <c r="F241" s="33" t="s">
        <v>41</v>
      </c>
      <c r="G241" s="33">
        <v>8</v>
      </c>
      <c r="H241" s="33" t="s">
        <v>47</v>
      </c>
      <c r="I241" s="34">
        <v>33.2232</v>
      </c>
      <c r="J241" s="34">
        <v>1.8288000000000002</v>
      </c>
      <c r="K241" s="3">
        <v>0</v>
      </c>
      <c r="L241" s="40" t="s">
        <v>145</v>
      </c>
      <c r="M241" s="33"/>
      <c r="N241" s="33" t="s">
        <v>37</v>
      </c>
      <c r="O241" s="33"/>
      <c r="P241" s="33"/>
      <c r="Q241" s="33"/>
      <c r="R241" s="33"/>
      <c r="S241" s="33"/>
      <c r="T241" s="3"/>
      <c r="U241" s="3"/>
      <c r="V241" t="s">
        <v>35</v>
      </c>
    </row>
    <row r="242" spans="1:22" ht="12.75">
      <c r="A242" s="58">
        <v>234</v>
      </c>
      <c r="B242" s="3" t="s">
        <v>58</v>
      </c>
      <c r="C242" s="35">
        <v>19.811999999999998</v>
      </c>
      <c r="D242" s="3">
        <v>356</v>
      </c>
      <c r="E242" s="33" t="s">
        <v>343</v>
      </c>
      <c r="F242" s="33" t="s">
        <v>41</v>
      </c>
      <c r="G242" s="33">
        <v>8</v>
      </c>
      <c r="H242" s="33" t="s">
        <v>47</v>
      </c>
      <c r="I242" s="34">
        <v>19.812</v>
      </c>
      <c r="J242" s="34">
        <v>1.524</v>
      </c>
      <c r="K242" s="3">
        <v>90</v>
      </c>
      <c r="L242" s="40" t="s">
        <v>36</v>
      </c>
      <c r="M242" s="33"/>
      <c r="N242" s="33" t="s">
        <v>37</v>
      </c>
      <c r="O242" s="33"/>
      <c r="P242" s="33"/>
      <c r="Q242" s="33"/>
      <c r="R242" s="33"/>
      <c r="S242" s="33"/>
      <c r="T242" s="3"/>
      <c r="U242" s="3"/>
      <c r="V242" t="s">
        <v>35</v>
      </c>
    </row>
    <row r="243" spans="1:22" ht="12.75">
      <c r="A243" s="57">
        <v>235</v>
      </c>
      <c r="B243" s="3" t="s">
        <v>59</v>
      </c>
      <c r="C243" s="35">
        <v>19.811999999999998</v>
      </c>
      <c r="D243" s="3">
        <v>356</v>
      </c>
      <c r="E243" s="33" t="s">
        <v>343</v>
      </c>
      <c r="F243" s="33" t="s">
        <v>41</v>
      </c>
      <c r="G243" s="33">
        <v>8</v>
      </c>
      <c r="H243" s="33" t="s">
        <v>47</v>
      </c>
      <c r="I243" s="34">
        <v>19.812</v>
      </c>
      <c r="J243" s="34">
        <v>0.9144000000000001</v>
      </c>
      <c r="K243" s="3">
        <v>90</v>
      </c>
      <c r="L243" s="40" t="s">
        <v>36</v>
      </c>
      <c r="M243" s="33"/>
      <c r="N243" s="33" t="s">
        <v>37</v>
      </c>
      <c r="O243" s="33"/>
      <c r="P243" s="33"/>
      <c r="Q243" s="33"/>
      <c r="R243" s="33"/>
      <c r="S243" s="33"/>
      <c r="T243" s="3"/>
      <c r="U243" s="3"/>
      <c r="V243" t="s">
        <v>35</v>
      </c>
    </row>
    <row r="244" spans="1:22" ht="12.75">
      <c r="A244" s="58">
        <v>236</v>
      </c>
      <c r="B244" s="3" t="s">
        <v>159</v>
      </c>
      <c r="C244" s="35">
        <v>19.811999999999998</v>
      </c>
      <c r="D244" s="3">
        <v>356</v>
      </c>
      <c r="E244" s="33" t="s">
        <v>343</v>
      </c>
      <c r="F244" s="33" t="s">
        <v>41</v>
      </c>
      <c r="G244" s="33">
        <v>8</v>
      </c>
      <c r="H244" s="33" t="s">
        <v>47</v>
      </c>
      <c r="I244" s="34">
        <v>27.432000000000002</v>
      </c>
      <c r="J244" s="34">
        <v>0.6096</v>
      </c>
      <c r="K244" s="3">
        <v>0</v>
      </c>
      <c r="L244" s="40" t="s">
        <v>145</v>
      </c>
      <c r="M244" s="33"/>
      <c r="N244" s="33"/>
      <c r="O244" s="33"/>
      <c r="P244" s="33"/>
      <c r="Q244" s="33"/>
      <c r="R244" s="33" t="s">
        <v>37</v>
      </c>
      <c r="S244" s="33"/>
      <c r="T244" s="3"/>
      <c r="U244" s="3"/>
      <c r="V244" t="s">
        <v>343</v>
      </c>
    </row>
    <row r="245" spans="1:22" ht="12.75">
      <c r="A245" s="57">
        <v>237</v>
      </c>
      <c r="B245" s="3" t="s">
        <v>176</v>
      </c>
      <c r="C245" s="35">
        <v>20.269199999999998</v>
      </c>
      <c r="D245" s="3">
        <v>148</v>
      </c>
      <c r="E245" s="33" t="s">
        <v>343</v>
      </c>
      <c r="F245" s="33" t="s">
        <v>34</v>
      </c>
      <c r="G245" s="33">
        <v>7</v>
      </c>
      <c r="H245" s="33" t="s">
        <v>35</v>
      </c>
      <c r="I245" s="34">
        <v>5.486400000000001</v>
      </c>
      <c r="J245" s="34">
        <v>1.524</v>
      </c>
      <c r="K245" s="3">
        <v>0</v>
      </c>
      <c r="L245" s="52" t="s">
        <v>145</v>
      </c>
      <c r="M245" s="33"/>
      <c r="N245" s="33"/>
      <c r="O245" s="33"/>
      <c r="P245" s="33" t="s">
        <v>37</v>
      </c>
      <c r="Q245" s="33"/>
      <c r="R245" s="33"/>
      <c r="S245" s="33"/>
      <c r="T245" s="3"/>
      <c r="U245" s="3"/>
      <c r="V245" t="s">
        <v>343</v>
      </c>
    </row>
    <row r="246" spans="1:22" ht="12.75">
      <c r="A246" s="58">
        <v>238</v>
      </c>
      <c r="B246" s="3" t="s">
        <v>75</v>
      </c>
      <c r="C246" s="35">
        <v>20.269199999999998</v>
      </c>
      <c r="D246" s="3">
        <v>148</v>
      </c>
      <c r="E246" s="33" t="s">
        <v>343</v>
      </c>
      <c r="F246" s="33" t="s">
        <v>34</v>
      </c>
      <c r="G246" s="33">
        <v>7</v>
      </c>
      <c r="H246" s="33" t="s">
        <v>35</v>
      </c>
      <c r="I246" s="34">
        <v>24.9936</v>
      </c>
      <c r="J246" s="34">
        <v>1.524</v>
      </c>
      <c r="K246" s="3">
        <v>90</v>
      </c>
      <c r="L246" s="52" t="s">
        <v>36</v>
      </c>
      <c r="M246" s="33"/>
      <c r="N246" s="33"/>
      <c r="O246" s="33"/>
      <c r="P246" s="33"/>
      <c r="Q246" s="33" t="s">
        <v>37</v>
      </c>
      <c r="R246" s="33"/>
      <c r="S246" s="33"/>
      <c r="T246" s="3"/>
      <c r="U246" s="3">
        <v>0</v>
      </c>
      <c r="V246" t="s">
        <v>343</v>
      </c>
    </row>
    <row r="247" spans="1:22" ht="12.75">
      <c r="A247" s="57">
        <v>239</v>
      </c>
      <c r="B247" s="3" t="s">
        <v>269</v>
      </c>
      <c r="C247" s="35">
        <v>20.421599999999998</v>
      </c>
      <c r="D247" s="3">
        <v>355</v>
      </c>
      <c r="E247" s="33" t="s">
        <v>343</v>
      </c>
      <c r="F247" s="33" t="s">
        <v>34</v>
      </c>
      <c r="G247" s="33">
        <v>8</v>
      </c>
      <c r="H247" s="33" t="s">
        <v>35</v>
      </c>
      <c r="I247" s="34">
        <v>11.5824</v>
      </c>
      <c r="J247" s="34">
        <v>1.0668</v>
      </c>
      <c r="K247" s="3">
        <v>45</v>
      </c>
      <c r="L247" s="52"/>
      <c r="M247" s="33"/>
      <c r="N247" s="33"/>
      <c r="O247" s="33"/>
      <c r="P247" s="33" t="s">
        <v>37</v>
      </c>
      <c r="Q247" s="33"/>
      <c r="R247" s="33"/>
      <c r="S247" s="33"/>
      <c r="T247" s="3"/>
      <c r="U247" s="3"/>
      <c r="V247" t="s">
        <v>343</v>
      </c>
    </row>
    <row r="248" spans="1:22" ht="12.75">
      <c r="A248" s="58">
        <v>240</v>
      </c>
      <c r="B248" s="3" t="s">
        <v>270</v>
      </c>
      <c r="C248" s="35">
        <v>20.421599999999998</v>
      </c>
      <c r="D248" s="3">
        <v>355</v>
      </c>
      <c r="E248" s="33" t="s">
        <v>343</v>
      </c>
      <c r="F248" s="33" t="s">
        <v>34</v>
      </c>
      <c r="G248" s="33">
        <v>8</v>
      </c>
      <c r="H248" s="33" t="s">
        <v>35</v>
      </c>
      <c r="I248" s="34">
        <v>11.277600000000001</v>
      </c>
      <c r="J248" s="34">
        <v>1.524</v>
      </c>
      <c r="K248" s="3">
        <v>45</v>
      </c>
      <c r="L248" s="52"/>
      <c r="M248" s="33"/>
      <c r="N248" s="33"/>
      <c r="O248" s="33"/>
      <c r="P248" s="33" t="s">
        <v>37</v>
      </c>
      <c r="Q248" s="33"/>
      <c r="R248" s="33"/>
      <c r="S248" s="33"/>
      <c r="T248" s="3"/>
      <c r="U248" s="3"/>
      <c r="V248" t="s">
        <v>343</v>
      </c>
    </row>
    <row r="249" spans="1:22" ht="12.75">
      <c r="A249" s="57">
        <v>241</v>
      </c>
      <c r="B249" s="3" t="s">
        <v>288</v>
      </c>
      <c r="C249" s="35">
        <v>20.726399999999998</v>
      </c>
      <c r="D249" s="3">
        <v>148</v>
      </c>
      <c r="E249" s="33" t="s">
        <v>343</v>
      </c>
      <c r="F249" s="33" t="s">
        <v>34</v>
      </c>
      <c r="G249" s="33">
        <v>7</v>
      </c>
      <c r="H249" s="33" t="s">
        <v>35</v>
      </c>
      <c r="I249" s="34">
        <v>30.48</v>
      </c>
      <c r="J249" s="34">
        <v>2.286</v>
      </c>
      <c r="K249" s="3">
        <v>45</v>
      </c>
      <c r="L249" s="52"/>
      <c r="M249" s="33"/>
      <c r="N249" s="33"/>
      <c r="O249" s="33"/>
      <c r="P249" s="33" t="s">
        <v>37</v>
      </c>
      <c r="Q249" s="33"/>
      <c r="R249" s="33"/>
      <c r="S249" s="33"/>
      <c r="T249" s="3"/>
      <c r="U249" s="3"/>
      <c r="V249" t="s">
        <v>343</v>
      </c>
    </row>
    <row r="250" spans="1:22" ht="12.75">
      <c r="A250" s="58">
        <v>242</v>
      </c>
      <c r="B250" s="3" t="s">
        <v>308</v>
      </c>
      <c r="C250" s="35">
        <v>20.726399999999998</v>
      </c>
      <c r="D250" s="3">
        <v>148</v>
      </c>
      <c r="E250" s="33" t="s">
        <v>343</v>
      </c>
      <c r="F250" s="33" t="s">
        <v>34</v>
      </c>
      <c r="G250" s="33">
        <v>7</v>
      </c>
      <c r="H250" s="33" t="s">
        <v>35</v>
      </c>
      <c r="I250" s="34">
        <v>22.86</v>
      </c>
      <c r="J250" s="34">
        <v>1.8288000000000002</v>
      </c>
      <c r="K250" s="3">
        <v>135</v>
      </c>
      <c r="L250" s="52"/>
      <c r="M250" s="33"/>
      <c r="N250" s="33"/>
      <c r="O250" s="33" t="s">
        <v>37</v>
      </c>
      <c r="P250" s="33"/>
      <c r="Q250" s="33"/>
      <c r="R250" s="33"/>
      <c r="S250" s="33"/>
      <c r="T250" s="3"/>
      <c r="U250" s="3"/>
      <c r="V250" t="s">
        <v>35</v>
      </c>
    </row>
    <row r="251" spans="1:22" ht="12.75">
      <c r="A251" s="57">
        <v>243</v>
      </c>
      <c r="B251" s="3" t="s">
        <v>276</v>
      </c>
      <c r="C251" s="35">
        <v>20.802599999999998</v>
      </c>
      <c r="D251" s="3">
        <v>164</v>
      </c>
      <c r="E251" s="33" t="s">
        <v>343</v>
      </c>
      <c r="F251" s="33" t="s">
        <v>34</v>
      </c>
      <c r="G251" s="33">
        <v>8</v>
      </c>
      <c r="H251" s="33" t="s">
        <v>145</v>
      </c>
      <c r="I251" s="34">
        <v>6.096</v>
      </c>
      <c r="J251" s="34">
        <v>1.3716000000000002</v>
      </c>
      <c r="K251" s="3">
        <v>45</v>
      </c>
      <c r="L251" s="52"/>
      <c r="M251" s="33"/>
      <c r="N251" s="33"/>
      <c r="O251" s="33"/>
      <c r="P251" s="33"/>
      <c r="Q251" s="33" t="s">
        <v>37</v>
      </c>
      <c r="R251" s="33"/>
      <c r="S251" s="33"/>
      <c r="T251" s="3"/>
      <c r="U251" s="3"/>
      <c r="V251" t="s">
        <v>343</v>
      </c>
    </row>
    <row r="252" spans="1:22" ht="12.75">
      <c r="A252" s="58">
        <v>244</v>
      </c>
      <c r="B252" s="3" t="s">
        <v>277</v>
      </c>
      <c r="C252" s="35">
        <v>20.802599999999998</v>
      </c>
      <c r="D252" s="3">
        <v>164</v>
      </c>
      <c r="E252" s="33" t="s">
        <v>343</v>
      </c>
      <c r="F252" s="33" t="s">
        <v>34</v>
      </c>
      <c r="G252" s="33">
        <v>8</v>
      </c>
      <c r="H252" s="33" t="s">
        <v>145</v>
      </c>
      <c r="I252" s="34">
        <v>7.9248</v>
      </c>
      <c r="J252" s="34">
        <v>0.762</v>
      </c>
      <c r="K252" s="3">
        <v>45</v>
      </c>
      <c r="L252" s="52"/>
      <c r="M252" s="33"/>
      <c r="N252" s="33"/>
      <c r="O252" s="33"/>
      <c r="P252" s="33"/>
      <c r="Q252" s="33" t="s">
        <v>37</v>
      </c>
      <c r="R252" s="33"/>
      <c r="S252" s="33"/>
      <c r="T252" s="3"/>
      <c r="U252" s="3"/>
      <c r="V252" t="s">
        <v>343</v>
      </c>
    </row>
    <row r="253" spans="1:22" ht="12.75">
      <c r="A253" s="57">
        <v>245</v>
      </c>
      <c r="B253" s="3" t="s">
        <v>307</v>
      </c>
      <c r="C253" s="35">
        <v>20.802599999999998</v>
      </c>
      <c r="D253" s="3">
        <v>166</v>
      </c>
      <c r="E253" s="33" t="s">
        <v>343</v>
      </c>
      <c r="F253" s="33" t="s">
        <v>34</v>
      </c>
      <c r="G253" s="33">
        <v>8</v>
      </c>
      <c r="H253" s="33" t="s">
        <v>35</v>
      </c>
      <c r="I253" s="34">
        <v>12.192</v>
      </c>
      <c r="J253" s="34">
        <v>1.8288000000000002</v>
      </c>
      <c r="K253" s="3">
        <v>135</v>
      </c>
      <c r="L253" s="52"/>
      <c r="M253" s="33"/>
      <c r="N253" s="33"/>
      <c r="O253" s="33"/>
      <c r="P253" s="33" t="s">
        <v>37</v>
      </c>
      <c r="Q253" s="33"/>
      <c r="R253" s="33"/>
      <c r="S253" s="33"/>
      <c r="T253" s="3"/>
      <c r="U253" s="3"/>
      <c r="V253" t="s">
        <v>343</v>
      </c>
    </row>
    <row r="254" spans="1:22" ht="12.75">
      <c r="A254" s="58">
        <v>246</v>
      </c>
      <c r="B254" s="3" t="s">
        <v>287</v>
      </c>
      <c r="C254" s="35">
        <v>20.802599999999998</v>
      </c>
      <c r="D254" s="3">
        <v>166</v>
      </c>
      <c r="E254" s="33" t="s">
        <v>343</v>
      </c>
      <c r="F254" s="33" t="s">
        <v>34</v>
      </c>
      <c r="G254" s="33">
        <v>8</v>
      </c>
      <c r="H254" s="33" t="s">
        <v>35</v>
      </c>
      <c r="I254" s="34">
        <v>1.524</v>
      </c>
      <c r="J254" s="34">
        <v>1.6764000000000001</v>
      </c>
      <c r="K254" s="3">
        <v>45</v>
      </c>
      <c r="L254" s="52"/>
      <c r="M254" s="33"/>
      <c r="N254" s="33"/>
      <c r="O254" s="33"/>
      <c r="P254" s="33" t="s">
        <v>37</v>
      </c>
      <c r="Q254" s="33"/>
      <c r="R254" s="33"/>
      <c r="S254" s="33"/>
      <c r="T254" s="3"/>
      <c r="U254" s="3"/>
      <c r="V254" t="s">
        <v>343</v>
      </c>
    </row>
    <row r="255" spans="1:22" ht="12.75">
      <c r="A255" s="57">
        <v>247</v>
      </c>
      <c r="B255" s="3" t="s">
        <v>274</v>
      </c>
      <c r="C255" s="35">
        <v>20.802599999999998</v>
      </c>
      <c r="D255" s="3">
        <v>164</v>
      </c>
      <c r="E255" s="33" t="s">
        <v>343</v>
      </c>
      <c r="F255" s="33" t="s">
        <v>34</v>
      </c>
      <c r="G255" s="33">
        <v>8</v>
      </c>
      <c r="H255" s="33" t="s">
        <v>145</v>
      </c>
      <c r="I255" s="34">
        <v>42.672000000000004</v>
      </c>
      <c r="J255" s="34">
        <v>1.3716000000000002</v>
      </c>
      <c r="K255" s="3">
        <v>45</v>
      </c>
      <c r="L255" s="52"/>
      <c r="M255" s="33"/>
      <c r="N255" s="33"/>
      <c r="O255" s="33" t="s">
        <v>37</v>
      </c>
      <c r="P255" s="33"/>
      <c r="Q255" s="33"/>
      <c r="R255" s="33"/>
      <c r="S255" s="33"/>
      <c r="T255" s="3"/>
      <c r="U255" s="3"/>
      <c r="V255" t="s">
        <v>35</v>
      </c>
    </row>
    <row r="256" spans="1:22" ht="12.75">
      <c r="A256" s="58">
        <v>248</v>
      </c>
      <c r="B256" s="3" t="s">
        <v>275</v>
      </c>
      <c r="C256" s="35">
        <v>20.802599999999998</v>
      </c>
      <c r="D256" s="3">
        <v>164</v>
      </c>
      <c r="E256" s="33" t="s">
        <v>343</v>
      </c>
      <c r="F256" s="33" t="s">
        <v>34</v>
      </c>
      <c r="G256" s="33">
        <v>8</v>
      </c>
      <c r="H256" s="33" t="s">
        <v>145</v>
      </c>
      <c r="I256" s="34">
        <v>27.432000000000002</v>
      </c>
      <c r="J256" s="34">
        <v>1.3716000000000002</v>
      </c>
      <c r="K256" s="3">
        <v>45</v>
      </c>
      <c r="L256" s="52"/>
      <c r="M256" s="33"/>
      <c r="N256" s="33"/>
      <c r="O256" s="33" t="s">
        <v>37</v>
      </c>
      <c r="P256" s="33"/>
      <c r="Q256" s="33"/>
      <c r="R256" s="33"/>
      <c r="S256" s="33"/>
      <c r="T256" s="3"/>
      <c r="U256" s="3"/>
      <c r="V256" t="s">
        <v>35</v>
      </c>
    </row>
    <row r="257" spans="1:22" ht="12.75">
      <c r="A257" s="57">
        <v>249</v>
      </c>
      <c r="B257" s="3" t="s">
        <v>286</v>
      </c>
      <c r="C257" s="35">
        <v>20.802599999999998</v>
      </c>
      <c r="D257" s="3">
        <v>166</v>
      </c>
      <c r="E257" s="33" t="s">
        <v>343</v>
      </c>
      <c r="F257" s="33" t="s">
        <v>34</v>
      </c>
      <c r="G257" s="33">
        <v>8</v>
      </c>
      <c r="H257" s="33" t="s">
        <v>35</v>
      </c>
      <c r="I257" s="34">
        <v>7.62</v>
      </c>
      <c r="J257" s="34">
        <v>1.8288000000000002</v>
      </c>
      <c r="K257" s="3">
        <v>45</v>
      </c>
      <c r="L257" s="52"/>
      <c r="M257" s="33"/>
      <c r="N257" s="33" t="s">
        <v>37</v>
      </c>
      <c r="O257" s="33"/>
      <c r="P257" s="33"/>
      <c r="Q257" s="33"/>
      <c r="R257" s="33"/>
      <c r="S257" s="33"/>
      <c r="T257" s="3"/>
      <c r="U257" s="3"/>
      <c r="V257" t="s">
        <v>35</v>
      </c>
    </row>
    <row r="258" spans="1:22" ht="12.75">
      <c r="A258" s="58">
        <v>250</v>
      </c>
      <c r="B258" s="3" t="s">
        <v>265</v>
      </c>
      <c r="C258" s="35">
        <v>20.8788</v>
      </c>
      <c r="D258" s="3">
        <v>149</v>
      </c>
      <c r="E258" s="33" t="s">
        <v>343</v>
      </c>
      <c r="F258" s="33" t="s">
        <v>34</v>
      </c>
      <c r="G258" s="33">
        <v>7</v>
      </c>
      <c r="H258" s="33" t="s">
        <v>145</v>
      </c>
      <c r="I258" s="34">
        <v>12.192</v>
      </c>
      <c r="J258" s="34">
        <v>1.8288000000000002</v>
      </c>
      <c r="K258" s="3">
        <v>45</v>
      </c>
      <c r="L258" s="52"/>
      <c r="M258" s="33"/>
      <c r="N258" s="33"/>
      <c r="O258" s="33"/>
      <c r="P258" s="33"/>
      <c r="Q258" s="33"/>
      <c r="R258" s="33"/>
      <c r="S258" s="33" t="s">
        <v>37</v>
      </c>
      <c r="T258" s="3"/>
      <c r="U258" s="3"/>
      <c r="V258" t="s">
        <v>343</v>
      </c>
    </row>
    <row r="259" spans="1:22" ht="12.75">
      <c r="A259" s="57">
        <v>251</v>
      </c>
      <c r="B259" s="3" t="s">
        <v>266</v>
      </c>
      <c r="C259" s="35">
        <v>20.8788</v>
      </c>
      <c r="D259" s="3">
        <v>149</v>
      </c>
      <c r="E259" s="33" t="s">
        <v>343</v>
      </c>
      <c r="F259" s="33" t="s">
        <v>34</v>
      </c>
      <c r="G259" s="33">
        <v>7</v>
      </c>
      <c r="H259" s="33" t="s">
        <v>145</v>
      </c>
      <c r="I259" s="34">
        <v>22.555200000000003</v>
      </c>
      <c r="J259" s="34">
        <v>1.8288000000000002</v>
      </c>
      <c r="K259" s="3">
        <v>45</v>
      </c>
      <c r="L259" s="52"/>
      <c r="M259" s="33"/>
      <c r="N259" s="33"/>
      <c r="O259" s="33" t="s">
        <v>37</v>
      </c>
      <c r="P259" s="33"/>
      <c r="Q259" s="33"/>
      <c r="R259" s="33"/>
      <c r="S259" s="33"/>
      <c r="T259" s="3"/>
      <c r="U259" s="3"/>
      <c r="V259" t="s">
        <v>35</v>
      </c>
    </row>
    <row r="260" spans="1:22" ht="12.75">
      <c r="A260" s="58">
        <v>252</v>
      </c>
      <c r="B260" s="3" t="s">
        <v>282</v>
      </c>
      <c r="C260" s="35">
        <v>21.8313</v>
      </c>
      <c r="D260" s="3">
        <v>159</v>
      </c>
      <c r="E260" s="33" t="s">
        <v>343</v>
      </c>
      <c r="F260" s="33" t="s">
        <v>34</v>
      </c>
      <c r="G260" s="33">
        <v>7</v>
      </c>
      <c r="H260" s="33" t="s">
        <v>35</v>
      </c>
      <c r="I260" s="34">
        <v>7.010400000000001</v>
      </c>
      <c r="J260" s="34">
        <v>2.1336</v>
      </c>
      <c r="K260" s="3">
        <v>45</v>
      </c>
      <c r="L260" s="52"/>
      <c r="M260" s="33"/>
      <c r="N260" s="33"/>
      <c r="O260" s="33"/>
      <c r="P260" s="33"/>
      <c r="Q260" s="33" t="s">
        <v>37</v>
      </c>
      <c r="R260" s="33"/>
      <c r="S260" s="33"/>
      <c r="T260" s="3"/>
      <c r="U260" s="3">
        <v>135</v>
      </c>
      <c r="V260" t="s">
        <v>343</v>
      </c>
    </row>
    <row r="261" spans="1:22" ht="12.75">
      <c r="A261" s="57">
        <v>253</v>
      </c>
      <c r="B261" s="3" t="s">
        <v>285</v>
      </c>
      <c r="C261" s="35">
        <v>21.8313</v>
      </c>
      <c r="D261" s="3">
        <v>159</v>
      </c>
      <c r="E261" s="33" t="s">
        <v>343</v>
      </c>
      <c r="F261" s="33" t="s">
        <v>34</v>
      </c>
      <c r="G261" s="33">
        <v>7</v>
      </c>
      <c r="H261" s="33" t="s">
        <v>35</v>
      </c>
      <c r="I261" s="34">
        <v>0.9144000000000001</v>
      </c>
      <c r="J261" s="34">
        <v>0.9144000000000001</v>
      </c>
      <c r="K261" s="3">
        <v>45</v>
      </c>
      <c r="L261" s="52"/>
      <c r="M261" s="33"/>
      <c r="N261" s="33"/>
      <c r="O261" s="33"/>
      <c r="P261" s="33"/>
      <c r="Q261" s="33" t="s">
        <v>37</v>
      </c>
      <c r="R261" s="33"/>
      <c r="S261" s="33"/>
      <c r="T261" s="3"/>
      <c r="U261" s="3"/>
      <c r="V261" t="s">
        <v>343</v>
      </c>
    </row>
    <row r="262" spans="1:22" ht="12.75">
      <c r="A262" s="58">
        <v>254</v>
      </c>
      <c r="B262" s="3" t="s">
        <v>283</v>
      </c>
      <c r="C262" s="35">
        <v>21.8313</v>
      </c>
      <c r="D262" s="3">
        <v>159</v>
      </c>
      <c r="E262" s="33" t="s">
        <v>343</v>
      </c>
      <c r="F262" s="33" t="s">
        <v>34</v>
      </c>
      <c r="G262" s="33">
        <v>7</v>
      </c>
      <c r="H262" s="33" t="s">
        <v>35</v>
      </c>
      <c r="I262" s="34">
        <v>12.192</v>
      </c>
      <c r="J262" s="34">
        <v>1.524</v>
      </c>
      <c r="K262" s="3">
        <v>45</v>
      </c>
      <c r="L262" s="52"/>
      <c r="M262" s="33"/>
      <c r="N262" s="33"/>
      <c r="O262" s="33" t="s">
        <v>37</v>
      </c>
      <c r="P262" s="33"/>
      <c r="Q262" s="33"/>
      <c r="R262" s="33"/>
      <c r="S262" s="33"/>
      <c r="T262" s="3"/>
      <c r="U262" s="3"/>
      <c r="V262" t="s">
        <v>35</v>
      </c>
    </row>
    <row r="263" spans="1:22" ht="12.75">
      <c r="A263" s="57">
        <v>255</v>
      </c>
      <c r="B263" s="3" t="s">
        <v>284</v>
      </c>
      <c r="C263" s="35">
        <v>21.8313</v>
      </c>
      <c r="D263" s="3">
        <v>159</v>
      </c>
      <c r="E263" s="33" t="s">
        <v>343</v>
      </c>
      <c r="F263" s="33" t="s">
        <v>34</v>
      </c>
      <c r="G263" s="33">
        <v>7</v>
      </c>
      <c r="H263" s="33" t="s">
        <v>35</v>
      </c>
      <c r="I263" s="34">
        <v>17.9832</v>
      </c>
      <c r="J263" s="34">
        <v>1.8288000000000002</v>
      </c>
      <c r="K263" s="3">
        <v>45</v>
      </c>
      <c r="L263" s="52"/>
      <c r="M263" s="33"/>
      <c r="N263" s="33"/>
      <c r="O263" s="33" t="s">
        <v>37</v>
      </c>
      <c r="P263" s="33"/>
      <c r="Q263" s="33"/>
      <c r="R263" s="33"/>
      <c r="S263" s="33"/>
      <c r="T263" s="3"/>
      <c r="U263" s="3"/>
      <c r="V263" t="s">
        <v>35</v>
      </c>
    </row>
    <row r="264" spans="1:22" ht="12.75">
      <c r="A264" s="58">
        <v>256</v>
      </c>
      <c r="B264" s="3" t="s">
        <v>261</v>
      </c>
      <c r="C264" s="35">
        <v>22.0599</v>
      </c>
      <c r="D264" s="3">
        <v>162</v>
      </c>
      <c r="E264" s="33" t="s">
        <v>343</v>
      </c>
      <c r="F264" s="33" t="s">
        <v>34</v>
      </c>
      <c r="G264" s="33">
        <v>7</v>
      </c>
      <c r="H264" s="33" t="s">
        <v>47</v>
      </c>
      <c r="I264" s="34">
        <v>36.576</v>
      </c>
      <c r="J264" s="34">
        <v>1.3716000000000002</v>
      </c>
      <c r="K264" s="3">
        <v>45</v>
      </c>
      <c r="L264" s="36"/>
      <c r="M264" s="33"/>
      <c r="N264" s="33" t="s">
        <v>37</v>
      </c>
      <c r="O264" s="33"/>
      <c r="P264" s="33"/>
      <c r="Q264" s="33"/>
      <c r="R264" s="33"/>
      <c r="S264" s="33"/>
      <c r="T264" s="3"/>
      <c r="U264" s="3"/>
      <c r="V264" t="s">
        <v>35</v>
      </c>
    </row>
    <row r="265" spans="1:22" ht="12.75">
      <c r="A265" s="57">
        <v>257</v>
      </c>
      <c r="B265" s="3" t="s">
        <v>263</v>
      </c>
      <c r="C265" s="35">
        <v>22.0599</v>
      </c>
      <c r="D265" s="3">
        <v>162</v>
      </c>
      <c r="E265" s="33" t="s">
        <v>343</v>
      </c>
      <c r="F265" s="33" t="s">
        <v>34</v>
      </c>
      <c r="G265" s="33">
        <v>7</v>
      </c>
      <c r="H265" s="33" t="s">
        <v>47</v>
      </c>
      <c r="I265" s="34">
        <v>36.576</v>
      </c>
      <c r="J265" s="34">
        <v>1.3716000000000002</v>
      </c>
      <c r="K265" s="3">
        <v>45</v>
      </c>
      <c r="L265" s="36"/>
      <c r="M265" s="33"/>
      <c r="N265" s="33" t="s">
        <v>37</v>
      </c>
      <c r="O265" s="33"/>
      <c r="P265" s="33"/>
      <c r="Q265" s="33"/>
      <c r="R265" s="33"/>
      <c r="S265" s="33"/>
      <c r="T265" s="3"/>
      <c r="U265" s="3"/>
      <c r="V265" t="s">
        <v>35</v>
      </c>
    </row>
    <row r="266" spans="1:22" ht="12.75">
      <c r="A266" s="58">
        <v>258</v>
      </c>
      <c r="B266" s="3" t="s">
        <v>319</v>
      </c>
      <c r="C266" s="35">
        <v>22.3266</v>
      </c>
      <c r="D266" s="3">
        <v>147</v>
      </c>
      <c r="E266" s="33" t="s">
        <v>343</v>
      </c>
      <c r="F266" s="33" t="s">
        <v>34</v>
      </c>
      <c r="G266" s="33">
        <v>8</v>
      </c>
      <c r="H266" s="33" t="s">
        <v>35</v>
      </c>
      <c r="I266" s="34">
        <v>20.4216</v>
      </c>
      <c r="J266" s="34">
        <v>3.3528000000000002</v>
      </c>
      <c r="K266" s="3">
        <v>110</v>
      </c>
      <c r="L266" s="53"/>
      <c r="M266" s="33"/>
      <c r="N266" s="33" t="s">
        <v>37</v>
      </c>
      <c r="O266" s="33"/>
      <c r="P266" s="33"/>
      <c r="Q266" s="33"/>
      <c r="R266" s="33"/>
      <c r="S266" s="33"/>
      <c r="T266" s="3"/>
      <c r="U266" s="3"/>
      <c r="V266" t="s">
        <v>35</v>
      </c>
    </row>
    <row r="267" spans="1:22" ht="12.75">
      <c r="A267" s="57">
        <v>259</v>
      </c>
      <c r="B267" s="3" t="s">
        <v>120</v>
      </c>
      <c r="C267" s="35">
        <v>22.479</v>
      </c>
      <c r="D267" s="3">
        <v>260</v>
      </c>
      <c r="E267" s="33" t="s">
        <v>343</v>
      </c>
      <c r="F267" s="33" t="s">
        <v>34</v>
      </c>
      <c r="G267" s="33">
        <v>6</v>
      </c>
      <c r="H267" s="33" t="s">
        <v>47</v>
      </c>
      <c r="I267" s="34">
        <v>7.315200000000001</v>
      </c>
      <c r="J267" s="34">
        <v>1.6764000000000001</v>
      </c>
      <c r="K267" s="3">
        <v>90</v>
      </c>
      <c r="L267" s="36" t="s">
        <v>36</v>
      </c>
      <c r="M267" s="33"/>
      <c r="N267" s="33" t="s">
        <v>37</v>
      </c>
      <c r="O267" s="33"/>
      <c r="P267" s="33"/>
      <c r="Q267" s="33"/>
      <c r="R267" s="33"/>
      <c r="S267" s="33"/>
      <c r="T267" s="3"/>
      <c r="U267" s="3"/>
      <c r="V267" t="s">
        <v>35</v>
      </c>
    </row>
    <row r="268" spans="1:22" ht="12.75">
      <c r="A268" s="58">
        <v>260</v>
      </c>
      <c r="B268" s="3" t="s">
        <v>121</v>
      </c>
      <c r="C268" s="35">
        <v>22.479</v>
      </c>
      <c r="D268" s="3">
        <v>260</v>
      </c>
      <c r="E268" s="33" t="s">
        <v>343</v>
      </c>
      <c r="F268" s="33" t="s">
        <v>34</v>
      </c>
      <c r="G268" s="33">
        <v>6</v>
      </c>
      <c r="H268" s="33" t="s">
        <v>47</v>
      </c>
      <c r="I268" s="34">
        <v>20.1168</v>
      </c>
      <c r="J268" s="34">
        <v>1.8288000000000002</v>
      </c>
      <c r="K268" s="3">
        <v>90</v>
      </c>
      <c r="L268" s="36" t="s">
        <v>36</v>
      </c>
      <c r="M268" s="33"/>
      <c r="N268" s="33" t="s">
        <v>37</v>
      </c>
      <c r="O268" s="33"/>
      <c r="P268" s="33"/>
      <c r="Q268" s="33"/>
      <c r="R268" s="33"/>
      <c r="S268" s="33"/>
      <c r="T268" s="3"/>
      <c r="U268" s="3"/>
      <c r="V268" t="s">
        <v>35</v>
      </c>
    </row>
    <row r="269" spans="1:22" ht="12.75">
      <c r="A269" s="57">
        <v>261</v>
      </c>
      <c r="B269" s="3" t="s">
        <v>246</v>
      </c>
      <c r="C269" s="35">
        <v>22.5171</v>
      </c>
      <c r="D269" s="3">
        <v>143</v>
      </c>
      <c r="E269" s="33" t="s">
        <v>343</v>
      </c>
      <c r="F269" s="33" t="s">
        <v>34</v>
      </c>
      <c r="G269" s="33">
        <v>8</v>
      </c>
      <c r="H269" s="33" t="s">
        <v>145</v>
      </c>
      <c r="I269" s="34">
        <v>15.24</v>
      </c>
      <c r="J269" s="34">
        <v>1.6764000000000001</v>
      </c>
      <c r="K269" s="3">
        <v>0</v>
      </c>
      <c r="L269" s="53" t="s">
        <v>145</v>
      </c>
      <c r="M269" s="33"/>
      <c r="N269" s="33"/>
      <c r="O269" s="33"/>
      <c r="P269" s="33" t="s">
        <v>37</v>
      </c>
      <c r="Q269" s="33"/>
      <c r="R269" s="33"/>
      <c r="S269" s="33"/>
      <c r="T269" s="3"/>
      <c r="U269" s="3"/>
      <c r="V269" t="s">
        <v>343</v>
      </c>
    </row>
    <row r="270" spans="1:22" ht="12.75">
      <c r="A270" s="58">
        <v>262</v>
      </c>
      <c r="B270" s="3" t="s">
        <v>247</v>
      </c>
      <c r="C270" s="35">
        <v>22.5171</v>
      </c>
      <c r="D270" s="3">
        <v>143</v>
      </c>
      <c r="E270" s="33" t="s">
        <v>343</v>
      </c>
      <c r="F270" s="33" t="s">
        <v>34</v>
      </c>
      <c r="G270" s="33">
        <v>8</v>
      </c>
      <c r="H270" s="33" t="s">
        <v>145</v>
      </c>
      <c r="I270" s="34">
        <v>4.8768</v>
      </c>
      <c r="J270" s="34">
        <v>1.0668</v>
      </c>
      <c r="K270" s="3">
        <v>0</v>
      </c>
      <c r="L270" s="53" t="s">
        <v>145</v>
      </c>
      <c r="M270" s="33"/>
      <c r="N270" s="33"/>
      <c r="O270" s="33" t="s">
        <v>37</v>
      </c>
      <c r="P270" s="33"/>
      <c r="Q270" s="33"/>
      <c r="R270" s="33"/>
      <c r="S270" s="33"/>
      <c r="T270" s="3"/>
      <c r="U270" s="3"/>
      <c r="V270" t="s">
        <v>35</v>
      </c>
    </row>
    <row r="271" spans="1:22" ht="12.75">
      <c r="A271" s="57">
        <v>263</v>
      </c>
      <c r="B271" s="3" t="s">
        <v>248</v>
      </c>
      <c r="C271" s="35">
        <v>22.5171</v>
      </c>
      <c r="D271" s="3">
        <v>143</v>
      </c>
      <c r="E271" s="33" t="s">
        <v>343</v>
      </c>
      <c r="F271" s="33" t="s">
        <v>34</v>
      </c>
      <c r="G271" s="33">
        <v>8</v>
      </c>
      <c r="H271" s="33" t="s">
        <v>145</v>
      </c>
      <c r="I271" s="34">
        <v>4.8768</v>
      </c>
      <c r="J271" s="34">
        <v>0.762</v>
      </c>
      <c r="K271" s="3">
        <v>0</v>
      </c>
      <c r="L271" s="53" t="s">
        <v>145</v>
      </c>
      <c r="M271" s="33"/>
      <c r="N271" s="33"/>
      <c r="O271" s="33" t="s">
        <v>37</v>
      </c>
      <c r="P271" s="33"/>
      <c r="Q271" s="33"/>
      <c r="R271" s="33"/>
      <c r="S271" s="33"/>
      <c r="T271" s="3"/>
      <c r="U271" s="3"/>
      <c r="V271" t="s">
        <v>35</v>
      </c>
    </row>
    <row r="272" spans="1:22" ht="12.75">
      <c r="A272" s="58">
        <v>264</v>
      </c>
      <c r="B272" s="3" t="s">
        <v>273</v>
      </c>
      <c r="C272" s="35">
        <v>22.5552</v>
      </c>
      <c r="D272" s="3">
        <v>165</v>
      </c>
      <c r="E272" s="33" t="s">
        <v>343</v>
      </c>
      <c r="F272" s="33" t="s">
        <v>34</v>
      </c>
      <c r="G272" s="33">
        <v>7</v>
      </c>
      <c r="H272" s="33" t="s">
        <v>145</v>
      </c>
      <c r="I272" s="34">
        <v>8.2296</v>
      </c>
      <c r="J272" s="34">
        <v>2.1336</v>
      </c>
      <c r="K272" s="3">
        <v>45</v>
      </c>
      <c r="L272" s="53"/>
      <c r="M272" s="33"/>
      <c r="N272" s="33"/>
      <c r="O272" s="33"/>
      <c r="P272" s="33"/>
      <c r="Q272" s="33" t="s">
        <v>37</v>
      </c>
      <c r="R272" s="33"/>
      <c r="S272" s="33"/>
      <c r="T272" s="3"/>
      <c r="U272" s="3">
        <v>315</v>
      </c>
      <c r="V272" t="s">
        <v>343</v>
      </c>
    </row>
    <row r="273" spans="1:22" ht="12.75">
      <c r="A273" s="57">
        <v>265</v>
      </c>
      <c r="B273" s="3" t="s">
        <v>304</v>
      </c>
      <c r="C273" s="35">
        <v>22.5552</v>
      </c>
      <c r="D273" s="3">
        <v>165</v>
      </c>
      <c r="E273" s="33" t="s">
        <v>343</v>
      </c>
      <c r="F273" s="33" t="s">
        <v>34</v>
      </c>
      <c r="G273" s="33">
        <v>7</v>
      </c>
      <c r="H273" s="33" t="s">
        <v>145</v>
      </c>
      <c r="I273" s="34">
        <v>14.9352</v>
      </c>
      <c r="J273" s="34">
        <v>2.1336</v>
      </c>
      <c r="K273" s="3">
        <v>135</v>
      </c>
      <c r="L273" s="53"/>
      <c r="M273" s="33"/>
      <c r="N273" s="33"/>
      <c r="O273" s="33" t="s">
        <v>37</v>
      </c>
      <c r="P273" s="33"/>
      <c r="Q273" s="33"/>
      <c r="R273" s="33"/>
      <c r="S273" s="33"/>
      <c r="T273" s="3"/>
      <c r="U273" s="3"/>
      <c r="V273" t="s">
        <v>35</v>
      </c>
    </row>
    <row r="274" spans="1:22" ht="12.75">
      <c r="A274" s="58">
        <v>266</v>
      </c>
      <c r="B274" s="3" t="s">
        <v>271</v>
      </c>
      <c r="C274" s="35">
        <v>22.5552</v>
      </c>
      <c r="D274" s="3">
        <v>165</v>
      </c>
      <c r="E274" s="33" t="s">
        <v>343</v>
      </c>
      <c r="F274" s="33" t="s">
        <v>34</v>
      </c>
      <c r="G274" s="33">
        <v>7</v>
      </c>
      <c r="H274" s="33" t="s">
        <v>145</v>
      </c>
      <c r="I274" s="34">
        <v>7.315200000000001</v>
      </c>
      <c r="J274" s="34">
        <v>2.1336</v>
      </c>
      <c r="K274" s="3">
        <v>45</v>
      </c>
      <c r="L274" s="53"/>
      <c r="M274" s="33"/>
      <c r="N274" s="33"/>
      <c r="O274" s="33" t="s">
        <v>37</v>
      </c>
      <c r="P274" s="33"/>
      <c r="Q274" s="33"/>
      <c r="R274" s="33"/>
      <c r="S274" s="33"/>
      <c r="T274" s="3"/>
      <c r="U274" s="3"/>
      <c r="V274" t="s">
        <v>35</v>
      </c>
    </row>
    <row r="275" spans="1:22" ht="12.75">
      <c r="A275" s="57">
        <v>267</v>
      </c>
      <c r="B275" s="3" t="s">
        <v>272</v>
      </c>
      <c r="C275" s="35">
        <v>22.5552</v>
      </c>
      <c r="D275" s="3">
        <v>165</v>
      </c>
      <c r="E275" s="33" t="s">
        <v>343</v>
      </c>
      <c r="F275" s="33" t="s">
        <v>34</v>
      </c>
      <c r="G275" s="33">
        <v>7</v>
      </c>
      <c r="H275" s="33" t="s">
        <v>145</v>
      </c>
      <c r="I275" s="34">
        <v>7.62</v>
      </c>
      <c r="J275" s="34">
        <v>2.1336</v>
      </c>
      <c r="K275" s="3">
        <v>45</v>
      </c>
      <c r="L275" s="53"/>
      <c r="M275" s="33"/>
      <c r="N275" s="33"/>
      <c r="O275" s="33" t="s">
        <v>37</v>
      </c>
      <c r="P275" s="33"/>
      <c r="Q275" s="33"/>
      <c r="R275" s="33"/>
      <c r="S275" s="33"/>
      <c r="T275" s="3"/>
      <c r="U275" s="3"/>
      <c r="V275" t="s">
        <v>35</v>
      </c>
    </row>
    <row r="276" spans="1:22" ht="12.75">
      <c r="A276" s="58">
        <v>268</v>
      </c>
      <c r="B276" s="3" t="s">
        <v>334</v>
      </c>
      <c r="C276" s="35">
        <v>22.7076</v>
      </c>
      <c r="D276" s="3">
        <v>154</v>
      </c>
      <c r="E276" s="33" t="s">
        <v>343</v>
      </c>
      <c r="F276" s="33" t="s">
        <v>34</v>
      </c>
      <c r="G276" s="33">
        <v>7</v>
      </c>
      <c r="H276" s="33" t="s">
        <v>35</v>
      </c>
      <c r="I276" s="34">
        <v>10.0584</v>
      </c>
      <c r="J276" s="34">
        <v>1.8288000000000002</v>
      </c>
      <c r="K276" s="3">
        <v>60</v>
      </c>
      <c r="L276" s="53"/>
      <c r="M276" s="33"/>
      <c r="N276" s="33"/>
      <c r="O276" s="33"/>
      <c r="P276" s="33"/>
      <c r="Q276" s="33"/>
      <c r="R276" s="33" t="s">
        <v>37</v>
      </c>
      <c r="S276" s="33"/>
      <c r="T276" s="3">
        <v>150</v>
      </c>
      <c r="U276" s="3">
        <v>150</v>
      </c>
      <c r="V276" t="s">
        <v>343</v>
      </c>
    </row>
    <row r="277" spans="1:22" ht="12.75">
      <c r="A277" s="57">
        <v>269</v>
      </c>
      <c r="B277" s="3" t="s">
        <v>335</v>
      </c>
      <c r="C277" s="35">
        <v>22.7076</v>
      </c>
      <c r="D277" s="3">
        <v>154</v>
      </c>
      <c r="E277" s="33" t="s">
        <v>343</v>
      </c>
      <c r="F277" s="33" t="s">
        <v>34</v>
      </c>
      <c r="G277" s="33">
        <v>7</v>
      </c>
      <c r="H277" s="33" t="s">
        <v>35</v>
      </c>
      <c r="I277" s="34">
        <v>18.288</v>
      </c>
      <c r="J277" s="34">
        <v>1.8288000000000002</v>
      </c>
      <c r="K277" s="3">
        <v>155</v>
      </c>
      <c r="L277" s="53"/>
      <c r="M277" s="33"/>
      <c r="N277" s="33"/>
      <c r="O277" s="33" t="s">
        <v>37</v>
      </c>
      <c r="P277" s="33"/>
      <c r="Q277" s="33"/>
      <c r="R277" s="33"/>
      <c r="S277" s="33"/>
      <c r="T277" s="3"/>
      <c r="U277" s="3"/>
      <c r="V277" t="s">
        <v>35</v>
      </c>
    </row>
    <row r="278" spans="1:22" ht="12.75">
      <c r="A278" s="58">
        <v>270</v>
      </c>
      <c r="B278" s="3" t="s">
        <v>336</v>
      </c>
      <c r="C278" s="35">
        <v>22.7076</v>
      </c>
      <c r="D278" s="3">
        <v>154</v>
      </c>
      <c r="E278" s="33" t="s">
        <v>343</v>
      </c>
      <c r="F278" s="33" t="s">
        <v>34</v>
      </c>
      <c r="G278" s="33">
        <v>7</v>
      </c>
      <c r="H278" s="33" t="s">
        <v>35</v>
      </c>
      <c r="I278" s="34">
        <v>9.144</v>
      </c>
      <c r="J278" s="34">
        <v>1.8288000000000002</v>
      </c>
      <c r="K278" s="3">
        <v>155</v>
      </c>
      <c r="L278" s="53"/>
      <c r="M278" s="33"/>
      <c r="N278" s="33"/>
      <c r="O278" s="33" t="s">
        <v>37</v>
      </c>
      <c r="P278" s="33"/>
      <c r="Q278" s="33"/>
      <c r="R278" s="33"/>
      <c r="S278" s="33"/>
      <c r="T278" s="3"/>
      <c r="U278" s="3"/>
      <c r="V278" t="s">
        <v>35</v>
      </c>
    </row>
    <row r="279" spans="1:22" ht="12.75">
      <c r="A279" s="57">
        <v>271</v>
      </c>
      <c r="B279" s="3" t="s">
        <v>303</v>
      </c>
      <c r="C279" s="35">
        <v>22.7838</v>
      </c>
      <c r="D279" s="3">
        <v>154</v>
      </c>
      <c r="E279" s="33" t="s">
        <v>343</v>
      </c>
      <c r="F279" s="33" t="s">
        <v>34</v>
      </c>
      <c r="G279" s="33">
        <v>8</v>
      </c>
      <c r="H279" s="33" t="s">
        <v>35</v>
      </c>
      <c r="I279" s="34">
        <v>17.3736</v>
      </c>
      <c r="J279" s="34">
        <v>1.6764000000000001</v>
      </c>
      <c r="K279" s="3">
        <v>145</v>
      </c>
      <c r="L279" s="53"/>
      <c r="M279" s="33"/>
      <c r="N279" s="33"/>
      <c r="O279" s="33"/>
      <c r="P279" s="33" t="s">
        <v>37</v>
      </c>
      <c r="Q279" s="33"/>
      <c r="R279" s="33"/>
      <c r="S279" s="33"/>
      <c r="T279" s="3"/>
      <c r="U279" s="3"/>
      <c r="V279" t="s">
        <v>343</v>
      </c>
    </row>
    <row r="280" spans="1:22" ht="12.75">
      <c r="A280" s="58">
        <v>272</v>
      </c>
      <c r="B280" s="3" t="s">
        <v>339</v>
      </c>
      <c r="C280" s="35">
        <v>22.86</v>
      </c>
      <c r="D280" s="3">
        <v>162</v>
      </c>
      <c r="E280" s="33" t="s">
        <v>343</v>
      </c>
      <c r="F280" s="33" t="s">
        <v>34</v>
      </c>
      <c r="G280" s="33">
        <v>7</v>
      </c>
      <c r="H280" s="33" t="s">
        <v>145</v>
      </c>
      <c r="I280" s="34">
        <v>13.716000000000001</v>
      </c>
      <c r="J280" s="34">
        <v>1.8288000000000002</v>
      </c>
      <c r="K280" s="3">
        <v>30</v>
      </c>
      <c r="L280" s="53"/>
      <c r="M280" s="33"/>
      <c r="N280" s="33"/>
      <c r="O280" s="33"/>
      <c r="P280" s="33"/>
      <c r="Q280" s="33"/>
      <c r="R280" s="33"/>
      <c r="S280" s="33" t="s">
        <v>37</v>
      </c>
      <c r="T280" s="3"/>
      <c r="U280" s="3"/>
      <c r="V280" t="s">
        <v>343</v>
      </c>
    </row>
    <row r="281" spans="1:22" ht="12.75">
      <c r="A281" s="57">
        <v>273</v>
      </c>
      <c r="B281" s="3" t="s">
        <v>338</v>
      </c>
      <c r="C281" s="35">
        <v>22.86</v>
      </c>
      <c r="D281" s="3">
        <v>162</v>
      </c>
      <c r="E281" s="33" t="s">
        <v>343</v>
      </c>
      <c r="F281" s="33" t="s">
        <v>34</v>
      </c>
      <c r="G281" s="33">
        <v>7</v>
      </c>
      <c r="H281" s="33" t="s">
        <v>145</v>
      </c>
      <c r="I281" s="34">
        <v>10.668000000000001</v>
      </c>
      <c r="J281" s="34">
        <v>1.8288000000000002</v>
      </c>
      <c r="K281" s="3">
        <v>120</v>
      </c>
      <c r="L281" s="53"/>
      <c r="M281" s="33"/>
      <c r="N281" s="33"/>
      <c r="O281" s="33" t="s">
        <v>37</v>
      </c>
      <c r="P281" s="33"/>
      <c r="Q281" s="33"/>
      <c r="R281" s="33"/>
      <c r="S281" s="33"/>
      <c r="T281" s="3"/>
      <c r="U281" s="3"/>
      <c r="V281" t="s">
        <v>35</v>
      </c>
    </row>
    <row r="282" spans="1:22" ht="12.75">
      <c r="A282" s="58">
        <v>274</v>
      </c>
      <c r="B282" s="3" t="s">
        <v>340</v>
      </c>
      <c r="C282" s="35">
        <v>22.86</v>
      </c>
      <c r="D282" s="3">
        <v>162</v>
      </c>
      <c r="E282" s="33" t="s">
        <v>343</v>
      </c>
      <c r="F282" s="33" t="s">
        <v>34</v>
      </c>
      <c r="G282" s="33">
        <v>7</v>
      </c>
      <c r="H282" s="33" t="s">
        <v>145</v>
      </c>
      <c r="I282" s="34">
        <v>16.764</v>
      </c>
      <c r="J282" s="34">
        <v>1.8288000000000002</v>
      </c>
      <c r="K282" s="3">
        <v>120</v>
      </c>
      <c r="L282" s="53"/>
      <c r="M282" s="33"/>
      <c r="N282" s="33"/>
      <c r="O282" s="33" t="s">
        <v>37</v>
      </c>
      <c r="P282" s="33"/>
      <c r="Q282" s="33"/>
      <c r="R282" s="33"/>
      <c r="S282" s="33"/>
      <c r="T282" s="3"/>
      <c r="U282" s="3"/>
      <c r="V282" t="s">
        <v>35</v>
      </c>
    </row>
    <row r="283" spans="1:22" ht="12.75">
      <c r="A283" s="57">
        <v>275</v>
      </c>
      <c r="B283" s="3" t="s">
        <v>341</v>
      </c>
      <c r="C283" s="35">
        <v>22.86</v>
      </c>
      <c r="D283" s="3">
        <v>162</v>
      </c>
      <c r="E283" s="33" t="s">
        <v>343</v>
      </c>
      <c r="F283" s="33" t="s">
        <v>34</v>
      </c>
      <c r="G283" s="33">
        <v>7</v>
      </c>
      <c r="H283" s="33" t="s">
        <v>145</v>
      </c>
      <c r="I283" s="34">
        <v>7.62</v>
      </c>
      <c r="J283" s="34">
        <v>1.8288000000000002</v>
      </c>
      <c r="K283" s="3">
        <v>120</v>
      </c>
      <c r="L283" s="53"/>
      <c r="M283" s="33"/>
      <c r="N283" s="33"/>
      <c r="O283" s="33" t="s">
        <v>37</v>
      </c>
      <c r="P283" s="33"/>
      <c r="Q283" s="33"/>
      <c r="R283" s="33"/>
      <c r="S283" s="33"/>
      <c r="T283" s="3"/>
      <c r="U283" s="3"/>
      <c r="V283" t="s">
        <v>35</v>
      </c>
    </row>
    <row r="284" spans="1:22" ht="12.75">
      <c r="A284" s="58">
        <v>276</v>
      </c>
      <c r="B284" s="3" t="s">
        <v>212</v>
      </c>
      <c r="C284" s="35">
        <v>23.3172</v>
      </c>
      <c r="D284" s="3">
        <v>141</v>
      </c>
      <c r="E284" s="33" t="s">
        <v>343</v>
      </c>
      <c r="F284" s="33" t="s">
        <v>34</v>
      </c>
      <c r="G284" s="33">
        <v>8</v>
      </c>
      <c r="H284" s="33" t="s">
        <v>145</v>
      </c>
      <c r="I284" s="34">
        <v>7.62</v>
      </c>
      <c r="J284" s="34">
        <v>1.8288000000000002</v>
      </c>
      <c r="K284" s="3">
        <v>0</v>
      </c>
      <c r="L284" s="53" t="s">
        <v>145</v>
      </c>
      <c r="M284" s="33"/>
      <c r="N284" s="33"/>
      <c r="O284" s="33"/>
      <c r="P284" s="33"/>
      <c r="Q284" s="33"/>
      <c r="R284" s="33" t="s">
        <v>37</v>
      </c>
      <c r="S284" s="33"/>
      <c r="T284" s="3"/>
      <c r="U284" s="3"/>
      <c r="V284" t="s">
        <v>343</v>
      </c>
    </row>
    <row r="285" spans="1:22" ht="12.75">
      <c r="A285" s="57">
        <v>277</v>
      </c>
      <c r="B285" s="3" t="s">
        <v>97</v>
      </c>
      <c r="C285" s="35">
        <v>23.3172</v>
      </c>
      <c r="D285" s="3">
        <v>141</v>
      </c>
      <c r="E285" s="33" t="s">
        <v>343</v>
      </c>
      <c r="F285" s="33" t="s">
        <v>34</v>
      </c>
      <c r="G285" s="33">
        <v>8</v>
      </c>
      <c r="H285" s="33" t="s">
        <v>145</v>
      </c>
      <c r="I285" s="34">
        <v>38.1</v>
      </c>
      <c r="J285" s="34">
        <v>1.8288000000000002</v>
      </c>
      <c r="K285" s="3">
        <v>90</v>
      </c>
      <c r="L285" s="53" t="s">
        <v>36</v>
      </c>
      <c r="M285" s="33"/>
      <c r="N285" s="33" t="s">
        <v>37</v>
      </c>
      <c r="O285" s="33"/>
      <c r="P285" s="33"/>
      <c r="Q285" s="33"/>
      <c r="R285" s="33"/>
      <c r="S285" s="33"/>
      <c r="T285" s="3"/>
      <c r="U285" s="3"/>
      <c r="V285" t="s">
        <v>35</v>
      </c>
    </row>
    <row r="286" spans="1:22" ht="12.75">
      <c r="A286" s="58">
        <v>278</v>
      </c>
      <c r="B286" s="3" t="s">
        <v>213</v>
      </c>
      <c r="C286" s="35">
        <v>23.3172</v>
      </c>
      <c r="D286" s="3">
        <v>141</v>
      </c>
      <c r="E286" s="33" t="s">
        <v>343</v>
      </c>
      <c r="F286" s="33" t="s">
        <v>34</v>
      </c>
      <c r="G286" s="33">
        <v>8</v>
      </c>
      <c r="H286" s="33" t="s">
        <v>145</v>
      </c>
      <c r="I286" s="34">
        <v>17.0688</v>
      </c>
      <c r="J286" s="34">
        <v>1.8288000000000002</v>
      </c>
      <c r="K286" s="3">
        <v>0</v>
      </c>
      <c r="L286" s="53" t="s">
        <v>145</v>
      </c>
      <c r="M286" s="33"/>
      <c r="N286" s="33"/>
      <c r="O286" s="33" t="s">
        <v>37</v>
      </c>
      <c r="P286" s="33"/>
      <c r="Q286" s="33"/>
      <c r="R286" s="33"/>
      <c r="S286" s="33"/>
      <c r="T286" s="3"/>
      <c r="U286" s="3"/>
      <c r="V286" t="s">
        <v>35</v>
      </c>
    </row>
    <row r="287" spans="1:22" ht="12.75">
      <c r="A287" s="57">
        <v>279</v>
      </c>
      <c r="B287" s="3" t="s">
        <v>215</v>
      </c>
      <c r="C287" s="35">
        <v>23.5077</v>
      </c>
      <c r="D287" s="3">
        <v>143</v>
      </c>
      <c r="E287" s="33" t="s">
        <v>343</v>
      </c>
      <c r="F287" s="33" t="s">
        <v>34</v>
      </c>
      <c r="G287" s="33">
        <v>7</v>
      </c>
      <c r="H287" s="33" t="s">
        <v>35</v>
      </c>
      <c r="I287" s="34">
        <v>9.144</v>
      </c>
      <c r="J287" s="34">
        <v>1.8288000000000002</v>
      </c>
      <c r="K287" s="3">
        <v>0</v>
      </c>
      <c r="L287" s="53" t="s">
        <v>145</v>
      </c>
      <c r="M287" s="33"/>
      <c r="N287" s="33"/>
      <c r="O287" s="33"/>
      <c r="P287" s="33"/>
      <c r="Q287" s="33" t="s">
        <v>37</v>
      </c>
      <c r="R287" s="33"/>
      <c r="S287" s="33"/>
      <c r="T287" s="3"/>
      <c r="U287" s="3">
        <v>90</v>
      </c>
      <c r="V287" t="s">
        <v>343</v>
      </c>
    </row>
    <row r="288" spans="1:22" ht="12.75">
      <c r="A288" s="58">
        <v>280</v>
      </c>
      <c r="B288" s="3" t="s">
        <v>214</v>
      </c>
      <c r="C288" s="35">
        <v>23.5077</v>
      </c>
      <c r="D288" s="3">
        <v>143</v>
      </c>
      <c r="E288" s="33" t="s">
        <v>343</v>
      </c>
      <c r="F288" s="33" t="s">
        <v>34</v>
      </c>
      <c r="G288" s="33">
        <v>7</v>
      </c>
      <c r="H288" s="33" t="s">
        <v>35</v>
      </c>
      <c r="I288" s="34">
        <v>4.572</v>
      </c>
      <c r="J288" s="34">
        <v>1.8288000000000002</v>
      </c>
      <c r="K288" s="3">
        <v>0</v>
      </c>
      <c r="L288" s="53" t="s">
        <v>145</v>
      </c>
      <c r="M288" s="33"/>
      <c r="N288" s="33" t="s">
        <v>37</v>
      </c>
      <c r="O288" s="33"/>
      <c r="P288" s="33"/>
      <c r="Q288" s="33"/>
      <c r="R288" s="33"/>
      <c r="S288" s="33"/>
      <c r="T288" s="3"/>
      <c r="U288" s="3"/>
      <c r="V288" t="s">
        <v>35</v>
      </c>
    </row>
    <row r="289" spans="1:22" ht="12.75">
      <c r="A289" s="57">
        <v>281</v>
      </c>
      <c r="B289" s="3" t="s">
        <v>98</v>
      </c>
      <c r="C289" s="35">
        <v>23.5077</v>
      </c>
      <c r="D289" s="3">
        <v>143</v>
      </c>
      <c r="E289" s="33" t="s">
        <v>343</v>
      </c>
      <c r="F289" s="33" t="s">
        <v>34</v>
      </c>
      <c r="G289" s="33">
        <v>7</v>
      </c>
      <c r="H289" s="33" t="s">
        <v>35</v>
      </c>
      <c r="I289" s="34">
        <v>13.716000000000001</v>
      </c>
      <c r="J289" s="34">
        <v>1.8288000000000002</v>
      </c>
      <c r="K289" s="3">
        <v>90</v>
      </c>
      <c r="L289" s="53" t="s">
        <v>36</v>
      </c>
      <c r="M289" s="33"/>
      <c r="N289" s="33" t="s">
        <v>37</v>
      </c>
      <c r="O289" s="33"/>
      <c r="P289" s="33"/>
      <c r="Q289" s="33"/>
      <c r="R289" s="33"/>
      <c r="S289" s="33"/>
      <c r="T289" s="3"/>
      <c r="U289" s="3"/>
      <c r="V289" t="s">
        <v>35</v>
      </c>
    </row>
    <row r="290" spans="1:22" ht="12.75">
      <c r="A290" s="58">
        <v>282</v>
      </c>
      <c r="B290" s="3" t="s">
        <v>175</v>
      </c>
      <c r="C290" s="35">
        <v>24.2316</v>
      </c>
      <c r="D290" s="3">
        <v>285</v>
      </c>
      <c r="E290" s="33" t="s">
        <v>145</v>
      </c>
      <c r="F290" s="33" t="s">
        <v>34</v>
      </c>
      <c r="G290" s="33">
        <v>7</v>
      </c>
      <c r="H290" s="33" t="s">
        <v>35</v>
      </c>
      <c r="I290" s="34">
        <v>1.524</v>
      </c>
      <c r="J290" s="34">
        <v>1.728216</v>
      </c>
      <c r="K290" s="3">
        <v>0</v>
      </c>
      <c r="L290" s="53" t="s">
        <v>145</v>
      </c>
      <c r="M290" s="33"/>
      <c r="N290" s="33"/>
      <c r="O290" s="33"/>
      <c r="P290" s="33" t="s">
        <v>37</v>
      </c>
      <c r="Q290" s="33"/>
      <c r="R290" s="33"/>
      <c r="S290" s="33"/>
      <c r="T290" s="3"/>
      <c r="U290" s="3"/>
      <c r="V290" t="s">
        <v>343</v>
      </c>
    </row>
    <row r="291" spans="1:22" ht="12.75">
      <c r="A291" s="57">
        <v>283</v>
      </c>
      <c r="B291" s="3" t="s">
        <v>74</v>
      </c>
      <c r="C291" s="35">
        <v>24.2316</v>
      </c>
      <c r="D291" s="3">
        <v>285</v>
      </c>
      <c r="E291" s="33" t="s">
        <v>145</v>
      </c>
      <c r="F291" s="33" t="s">
        <v>34</v>
      </c>
      <c r="G291" s="33">
        <v>7</v>
      </c>
      <c r="H291" s="33" t="s">
        <v>35</v>
      </c>
      <c r="I291" s="34">
        <v>22.86</v>
      </c>
      <c r="J291" s="34">
        <v>1.728216</v>
      </c>
      <c r="K291" s="3">
        <v>90</v>
      </c>
      <c r="L291" s="53" t="s">
        <v>36</v>
      </c>
      <c r="M291" s="33"/>
      <c r="N291" s="33"/>
      <c r="O291" s="33"/>
      <c r="P291" s="33" t="s">
        <v>37</v>
      </c>
      <c r="Q291" s="33"/>
      <c r="R291" s="33"/>
      <c r="S291" s="33"/>
      <c r="T291" s="3"/>
      <c r="U291" s="3"/>
      <c r="V291" t="s">
        <v>343</v>
      </c>
    </row>
    <row r="292" spans="1:22" ht="12.75">
      <c r="A292" s="58">
        <v>284</v>
      </c>
      <c r="B292" s="3" t="s">
        <v>155</v>
      </c>
      <c r="C292" s="35">
        <v>25.374599999999997</v>
      </c>
      <c r="D292" s="3">
        <v>122</v>
      </c>
      <c r="E292" s="33" t="s">
        <v>343</v>
      </c>
      <c r="F292" s="33" t="s">
        <v>34</v>
      </c>
      <c r="G292" s="33">
        <v>7</v>
      </c>
      <c r="H292" s="33" t="s">
        <v>35</v>
      </c>
      <c r="I292" s="34">
        <v>4.8768</v>
      </c>
      <c r="J292" s="34">
        <v>0</v>
      </c>
      <c r="K292" s="3">
        <v>0</v>
      </c>
      <c r="L292" s="53" t="s">
        <v>145</v>
      </c>
      <c r="M292" s="33"/>
      <c r="N292" s="33"/>
      <c r="O292" s="33" t="s">
        <v>37</v>
      </c>
      <c r="P292" s="33"/>
      <c r="Q292" s="33"/>
      <c r="R292" s="33"/>
      <c r="S292" s="33"/>
      <c r="T292" s="3"/>
      <c r="U292" s="3"/>
      <c r="V292" t="s">
        <v>35</v>
      </c>
    </row>
    <row r="293" spans="1:22" ht="12.75">
      <c r="A293" s="57">
        <v>285</v>
      </c>
      <c r="B293" s="3" t="s">
        <v>54</v>
      </c>
      <c r="C293" s="35">
        <v>25.374599999999997</v>
      </c>
      <c r="D293" s="3">
        <v>122</v>
      </c>
      <c r="E293" s="33" t="s">
        <v>343</v>
      </c>
      <c r="F293" s="33" t="s">
        <v>34</v>
      </c>
      <c r="G293" s="33">
        <v>7</v>
      </c>
      <c r="H293" s="33" t="s">
        <v>35</v>
      </c>
      <c r="I293" s="34">
        <v>4.8768</v>
      </c>
      <c r="J293" s="34">
        <v>0</v>
      </c>
      <c r="K293" s="3">
        <v>90</v>
      </c>
      <c r="L293" s="53" t="s">
        <v>36</v>
      </c>
      <c r="M293" s="33"/>
      <c r="N293" s="33"/>
      <c r="O293" s="33"/>
      <c r="P293" s="33" t="s">
        <v>37</v>
      </c>
      <c r="Q293" s="33"/>
      <c r="R293" s="33"/>
      <c r="S293" s="33"/>
      <c r="T293" s="3"/>
      <c r="U293" s="3"/>
      <c r="V293" t="s">
        <v>343</v>
      </c>
    </row>
    <row r="294" spans="1:22" ht="12.75">
      <c r="A294" s="58">
        <v>286</v>
      </c>
      <c r="B294" s="3" t="s">
        <v>301</v>
      </c>
      <c r="C294" s="35">
        <v>26.212799999999998</v>
      </c>
      <c r="D294" s="3">
        <v>157</v>
      </c>
      <c r="E294" s="33" t="s">
        <v>343</v>
      </c>
      <c r="F294" s="33" t="s">
        <v>34</v>
      </c>
      <c r="G294" s="33">
        <v>6</v>
      </c>
      <c r="H294" s="33" t="s">
        <v>47</v>
      </c>
      <c r="I294" s="34">
        <v>4.2672</v>
      </c>
      <c r="J294" s="34">
        <v>1.8288000000000002</v>
      </c>
      <c r="K294" s="3">
        <v>135</v>
      </c>
      <c r="L294" s="36"/>
      <c r="M294" s="33"/>
      <c r="N294" s="33" t="s">
        <v>37</v>
      </c>
      <c r="O294" s="33"/>
      <c r="P294" s="33"/>
      <c r="Q294" s="33"/>
      <c r="R294" s="33"/>
      <c r="S294" s="33"/>
      <c r="T294" s="3"/>
      <c r="U294" s="3"/>
      <c r="V294" t="s">
        <v>35</v>
      </c>
    </row>
    <row r="295" spans="1:22" ht="12.75">
      <c r="A295" s="57">
        <v>287</v>
      </c>
      <c r="B295" s="3" t="s">
        <v>268</v>
      </c>
      <c r="C295" s="35">
        <v>26.212799999999998</v>
      </c>
      <c r="D295" s="3">
        <v>157</v>
      </c>
      <c r="E295" s="33" t="s">
        <v>343</v>
      </c>
      <c r="F295" s="33" t="s">
        <v>34</v>
      </c>
      <c r="G295" s="33">
        <v>6</v>
      </c>
      <c r="H295" s="33" t="s">
        <v>47</v>
      </c>
      <c r="I295" s="34">
        <v>6.4008</v>
      </c>
      <c r="J295" s="34">
        <v>1.8288000000000002</v>
      </c>
      <c r="K295" s="3">
        <v>45</v>
      </c>
      <c r="L295" s="36"/>
      <c r="M295" s="33"/>
      <c r="N295" s="33" t="s">
        <v>37</v>
      </c>
      <c r="O295" s="33"/>
      <c r="P295" s="33"/>
      <c r="Q295" s="33"/>
      <c r="R295" s="33"/>
      <c r="S295" s="33"/>
      <c r="T295" s="3"/>
      <c r="U295" s="3"/>
      <c r="V295" t="s">
        <v>35</v>
      </c>
    </row>
    <row r="296" spans="1:22" ht="12.75">
      <c r="A296" s="58">
        <v>288</v>
      </c>
      <c r="B296" s="3" t="s">
        <v>302</v>
      </c>
      <c r="C296" s="35">
        <v>26.212799999999998</v>
      </c>
      <c r="D296" s="3">
        <v>157</v>
      </c>
      <c r="E296" s="33" t="s">
        <v>343</v>
      </c>
      <c r="F296" s="33" t="s">
        <v>34</v>
      </c>
      <c r="G296" s="33">
        <v>6</v>
      </c>
      <c r="H296" s="33" t="s">
        <v>47</v>
      </c>
      <c r="I296" s="34">
        <v>3.048</v>
      </c>
      <c r="J296" s="34">
        <v>1.8288000000000002</v>
      </c>
      <c r="K296" s="3">
        <v>135</v>
      </c>
      <c r="L296" s="36"/>
      <c r="M296" s="33"/>
      <c r="N296" s="33" t="s">
        <v>37</v>
      </c>
      <c r="O296" s="33"/>
      <c r="P296" s="33"/>
      <c r="Q296" s="33"/>
      <c r="R296" s="33"/>
      <c r="S296" s="33"/>
      <c r="T296" s="3"/>
      <c r="U296" s="3"/>
      <c r="V296" t="s">
        <v>35</v>
      </c>
    </row>
    <row r="297" spans="1:22" ht="12.75">
      <c r="A297" s="57">
        <v>289</v>
      </c>
      <c r="B297" s="3" t="s">
        <v>255</v>
      </c>
      <c r="C297" s="35">
        <v>26.517599999999998</v>
      </c>
      <c r="D297" s="3">
        <v>9</v>
      </c>
      <c r="E297" s="33" t="s">
        <v>343</v>
      </c>
      <c r="F297" s="33" t="s">
        <v>34</v>
      </c>
      <c r="G297" s="33">
        <v>7</v>
      </c>
      <c r="H297" s="33" t="s">
        <v>47</v>
      </c>
      <c r="I297" s="34">
        <v>27.432000000000002</v>
      </c>
      <c r="J297" s="34">
        <v>1.524</v>
      </c>
      <c r="K297" s="3">
        <v>0</v>
      </c>
      <c r="L297" s="36" t="s">
        <v>145</v>
      </c>
      <c r="M297" s="33"/>
      <c r="N297" s="33"/>
      <c r="O297" s="33" t="s">
        <v>37</v>
      </c>
      <c r="P297" s="33"/>
      <c r="Q297" s="33"/>
      <c r="R297" s="33"/>
      <c r="S297" s="33"/>
      <c r="T297" s="3"/>
      <c r="U297" s="3"/>
      <c r="V297" t="s">
        <v>35</v>
      </c>
    </row>
    <row r="298" spans="1:22" ht="12.75">
      <c r="A298" s="58">
        <v>290</v>
      </c>
      <c r="B298" s="3" t="s">
        <v>256</v>
      </c>
      <c r="C298" s="35">
        <v>26.517599999999998</v>
      </c>
      <c r="D298" s="3">
        <v>9</v>
      </c>
      <c r="E298" s="33" t="s">
        <v>343</v>
      </c>
      <c r="F298" s="33" t="s">
        <v>34</v>
      </c>
      <c r="G298" s="33">
        <v>7</v>
      </c>
      <c r="H298" s="33" t="s">
        <v>47</v>
      </c>
      <c r="I298" s="34">
        <v>7.010400000000001</v>
      </c>
      <c r="J298" s="34">
        <v>0.6096</v>
      </c>
      <c r="K298" s="3">
        <v>0</v>
      </c>
      <c r="L298" s="36" t="s">
        <v>145</v>
      </c>
      <c r="M298" s="33"/>
      <c r="N298" s="33"/>
      <c r="O298" s="33" t="s">
        <v>37</v>
      </c>
      <c r="P298" s="33"/>
      <c r="Q298" s="33"/>
      <c r="R298" s="33"/>
      <c r="S298" s="33"/>
      <c r="T298" s="3"/>
      <c r="U298" s="3"/>
      <c r="V298" t="s">
        <v>35</v>
      </c>
    </row>
    <row r="299" spans="1:22" ht="12.75">
      <c r="A299" s="57">
        <v>291</v>
      </c>
      <c r="B299" s="3" t="s">
        <v>257</v>
      </c>
      <c r="C299" s="35">
        <v>26.517599999999998</v>
      </c>
      <c r="D299" s="3">
        <v>9</v>
      </c>
      <c r="E299" s="33" t="s">
        <v>343</v>
      </c>
      <c r="F299" s="33" t="s">
        <v>34</v>
      </c>
      <c r="G299" s="33">
        <v>7</v>
      </c>
      <c r="H299" s="33" t="s">
        <v>47</v>
      </c>
      <c r="I299" s="34">
        <v>13.1064</v>
      </c>
      <c r="J299" s="34">
        <v>0.6096</v>
      </c>
      <c r="K299" s="3">
        <v>0</v>
      </c>
      <c r="L299" s="36" t="s">
        <v>145</v>
      </c>
      <c r="M299" s="33"/>
      <c r="N299" s="33"/>
      <c r="O299" s="33" t="s">
        <v>37</v>
      </c>
      <c r="P299" s="33"/>
      <c r="Q299" s="33"/>
      <c r="R299" s="33"/>
      <c r="S299" s="33"/>
      <c r="T299" s="3"/>
      <c r="U299" s="3"/>
      <c r="V299" t="s">
        <v>35</v>
      </c>
    </row>
    <row r="300" spans="1:22" ht="12.75">
      <c r="A300" s="58">
        <v>292</v>
      </c>
      <c r="B300" s="3" t="s">
        <v>258</v>
      </c>
      <c r="C300" s="35">
        <v>26.517599999999998</v>
      </c>
      <c r="D300" s="3">
        <v>9</v>
      </c>
      <c r="E300" s="33" t="s">
        <v>343</v>
      </c>
      <c r="F300" s="33" t="s">
        <v>34</v>
      </c>
      <c r="G300" s="33">
        <v>7</v>
      </c>
      <c r="H300" s="33" t="s">
        <v>47</v>
      </c>
      <c r="I300" s="34">
        <v>21.336000000000002</v>
      </c>
      <c r="J300" s="34">
        <v>1.524</v>
      </c>
      <c r="K300" s="3">
        <v>0</v>
      </c>
      <c r="L300" s="36" t="s">
        <v>145</v>
      </c>
      <c r="M300" s="33"/>
      <c r="N300" s="33"/>
      <c r="O300" s="33" t="s">
        <v>37</v>
      </c>
      <c r="P300" s="33"/>
      <c r="Q300" s="33"/>
      <c r="R300" s="33"/>
      <c r="S300" s="33"/>
      <c r="T300" s="3"/>
      <c r="U300" s="3"/>
      <c r="V300" t="s">
        <v>35</v>
      </c>
    </row>
    <row r="301" spans="1:22" ht="12.75">
      <c r="A301" s="57">
        <v>293</v>
      </c>
      <c r="B301" s="3" t="s">
        <v>139</v>
      </c>
      <c r="C301" s="35">
        <v>26.517599999999998</v>
      </c>
      <c r="D301" s="3">
        <v>9</v>
      </c>
      <c r="E301" s="33" t="s">
        <v>343</v>
      </c>
      <c r="F301" s="33" t="s">
        <v>34</v>
      </c>
      <c r="G301" s="33">
        <v>7</v>
      </c>
      <c r="H301" s="33" t="s">
        <v>47</v>
      </c>
      <c r="I301" s="34">
        <v>19.2024</v>
      </c>
      <c r="J301" s="34">
        <v>1.6764000000000001</v>
      </c>
      <c r="K301" s="3">
        <v>90</v>
      </c>
      <c r="L301" s="36" t="s">
        <v>36</v>
      </c>
      <c r="M301" s="33"/>
      <c r="N301" s="33"/>
      <c r="O301" s="33" t="s">
        <v>37</v>
      </c>
      <c r="P301" s="33"/>
      <c r="Q301" s="33"/>
      <c r="R301" s="33"/>
      <c r="S301" s="33"/>
      <c r="T301" s="3"/>
      <c r="U301" s="3"/>
      <c r="V301" t="s">
        <v>35</v>
      </c>
    </row>
    <row r="302" spans="1:22" ht="12.75">
      <c r="A302" s="58">
        <v>294</v>
      </c>
      <c r="B302" s="3" t="s">
        <v>267</v>
      </c>
      <c r="C302" s="35">
        <v>28.194</v>
      </c>
      <c r="D302" s="3">
        <v>338</v>
      </c>
      <c r="E302" s="33" t="s">
        <v>343</v>
      </c>
      <c r="F302" s="33" t="s">
        <v>41</v>
      </c>
      <c r="G302" s="33">
        <v>7</v>
      </c>
      <c r="H302" s="33" t="s">
        <v>35</v>
      </c>
      <c r="I302" s="34">
        <v>12.192</v>
      </c>
      <c r="J302" s="34">
        <v>0.6096</v>
      </c>
      <c r="K302" s="3">
        <v>40</v>
      </c>
      <c r="L302" s="53"/>
      <c r="M302" s="33"/>
      <c r="N302" s="33" t="s">
        <v>37</v>
      </c>
      <c r="O302" s="33"/>
      <c r="P302" s="33"/>
      <c r="Q302" s="33"/>
      <c r="R302" s="33"/>
      <c r="S302" s="33"/>
      <c r="T302" s="3"/>
      <c r="U302" s="3"/>
      <c r="V302" t="s">
        <v>35</v>
      </c>
    </row>
    <row r="303" spans="1:22" ht="12.75">
      <c r="A303" s="57">
        <v>295</v>
      </c>
      <c r="B303" s="3" t="s">
        <v>60</v>
      </c>
      <c r="C303" s="35">
        <v>28.956</v>
      </c>
      <c r="D303" s="3">
        <v>2</v>
      </c>
      <c r="E303" s="33" t="s">
        <v>343</v>
      </c>
      <c r="F303" s="33" t="s">
        <v>34</v>
      </c>
      <c r="G303" s="33">
        <v>7</v>
      </c>
      <c r="H303" s="33" t="s">
        <v>47</v>
      </c>
      <c r="I303" s="34">
        <v>18.288</v>
      </c>
      <c r="J303" s="34">
        <v>1.2192</v>
      </c>
      <c r="K303" s="3">
        <v>90</v>
      </c>
      <c r="L303" s="36" t="s">
        <v>36</v>
      </c>
      <c r="M303" s="33"/>
      <c r="N303" s="33" t="s">
        <v>37</v>
      </c>
      <c r="O303" s="33"/>
      <c r="P303" s="33"/>
      <c r="Q303" s="33"/>
      <c r="R303" s="33"/>
      <c r="S303" s="33"/>
      <c r="T303" s="3"/>
      <c r="U303" s="3"/>
      <c r="V303" t="s">
        <v>35</v>
      </c>
    </row>
    <row r="304" spans="1:22" ht="12.75">
      <c r="A304" s="58">
        <v>296</v>
      </c>
      <c r="B304" s="3" t="s">
        <v>161</v>
      </c>
      <c r="C304" s="35">
        <v>28.956</v>
      </c>
      <c r="D304" s="3">
        <v>2</v>
      </c>
      <c r="E304" s="33" t="s">
        <v>343</v>
      </c>
      <c r="F304" s="33" t="s">
        <v>34</v>
      </c>
      <c r="G304" s="33">
        <v>7</v>
      </c>
      <c r="H304" s="33" t="s">
        <v>47</v>
      </c>
      <c r="I304" s="34">
        <v>19.812</v>
      </c>
      <c r="J304" s="34">
        <v>0.762</v>
      </c>
      <c r="K304" s="3">
        <v>0</v>
      </c>
      <c r="L304" s="36" t="s">
        <v>145</v>
      </c>
      <c r="M304" s="33"/>
      <c r="N304" s="33"/>
      <c r="O304" s="33" t="s">
        <v>37</v>
      </c>
      <c r="P304" s="33"/>
      <c r="Q304" s="33"/>
      <c r="R304" s="33"/>
      <c r="S304" s="33"/>
      <c r="T304" s="3"/>
      <c r="U304" s="3"/>
      <c r="V304" t="s">
        <v>35</v>
      </c>
    </row>
    <row r="305" spans="1:22" ht="12.75">
      <c r="A305" s="57">
        <v>297</v>
      </c>
      <c r="B305" s="3" t="s">
        <v>162</v>
      </c>
      <c r="C305" s="35">
        <v>28.956</v>
      </c>
      <c r="D305" s="3">
        <v>2</v>
      </c>
      <c r="E305" s="33" t="s">
        <v>343</v>
      </c>
      <c r="F305" s="33" t="s">
        <v>34</v>
      </c>
      <c r="G305" s="33">
        <v>7</v>
      </c>
      <c r="H305" s="33" t="s">
        <v>47</v>
      </c>
      <c r="I305" s="34">
        <v>24.9936</v>
      </c>
      <c r="J305" s="34">
        <v>0.762</v>
      </c>
      <c r="K305" s="3">
        <v>0</v>
      </c>
      <c r="L305" s="36" t="s">
        <v>145</v>
      </c>
      <c r="M305" s="33"/>
      <c r="N305" s="33"/>
      <c r="O305" s="33" t="s">
        <v>37</v>
      </c>
      <c r="P305" s="33"/>
      <c r="Q305" s="33"/>
      <c r="R305" s="33"/>
      <c r="S305" s="33"/>
      <c r="T305" s="3"/>
      <c r="U305" s="3"/>
      <c r="V305" t="s">
        <v>35</v>
      </c>
    </row>
    <row r="306" spans="1:22" ht="12.75" hidden="1">
      <c r="A306" s="57">
        <v>299</v>
      </c>
      <c r="V306" t="s">
        <v>343</v>
      </c>
    </row>
    <row r="307" spans="1:22" ht="12.75" hidden="1">
      <c r="A307" s="58">
        <v>300</v>
      </c>
      <c r="V307" t="s">
        <v>343</v>
      </c>
    </row>
    <row r="308" spans="1:22" ht="12.75" hidden="1">
      <c r="A308" s="57">
        <v>301</v>
      </c>
      <c r="V308" t="s">
        <v>343</v>
      </c>
    </row>
    <row r="309" spans="1:22" ht="12.75" hidden="1">
      <c r="A309" s="58">
        <v>302</v>
      </c>
      <c r="V309" t="s">
        <v>343</v>
      </c>
    </row>
    <row r="310" spans="1:22" ht="12.75" hidden="1">
      <c r="A310" s="57">
        <v>303</v>
      </c>
      <c r="V310" t="s">
        <v>343</v>
      </c>
    </row>
    <row r="311" spans="1:22" ht="12.75" hidden="1">
      <c r="A311" s="58">
        <v>304</v>
      </c>
      <c r="V311" t="s">
        <v>343</v>
      </c>
    </row>
    <row r="312" spans="1:22" ht="12.75" hidden="1">
      <c r="A312" s="57">
        <v>305</v>
      </c>
      <c r="V312" t="s">
        <v>343</v>
      </c>
    </row>
    <row r="313" spans="1:22" ht="12.75" hidden="1">
      <c r="A313" s="58">
        <v>306</v>
      </c>
      <c r="V313" t="s">
        <v>343</v>
      </c>
    </row>
    <row r="314" spans="1:22" ht="12.75" hidden="1">
      <c r="A314" s="57">
        <v>307</v>
      </c>
      <c r="V314" t="s">
        <v>343</v>
      </c>
    </row>
    <row r="315" spans="1:22" ht="12.75" hidden="1">
      <c r="A315" s="58">
        <v>308</v>
      </c>
      <c r="V315" t="s">
        <v>343</v>
      </c>
    </row>
    <row r="316" spans="1:22" ht="12.75" hidden="1">
      <c r="A316" s="57">
        <v>309</v>
      </c>
      <c r="V316" t="s">
        <v>343</v>
      </c>
    </row>
    <row r="317" spans="1:22" ht="12.75" hidden="1">
      <c r="A317" s="58">
        <v>310</v>
      </c>
      <c r="V317" t="s">
        <v>343</v>
      </c>
    </row>
    <row r="318" spans="1:22" ht="12.75" hidden="1">
      <c r="A318" s="57">
        <v>311</v>
      </c>
      <c r="V318" t="s">
        <v>343</v>
      </c>
    </row>
    <row r="319" spans="1:22" ht="12.75" hidden="1">
      <c r="A319" s="58">
        <v>312</v>
      </c>
      <c r="V319" t="s">
        <v>343</v>
      </c>
    </row>
    <row r="320" spans="1:22" ht="12.75" hidden="1">
      <c r="A320" s="57">
        <v>313</v>
      </c>
      <c r="V320" t="s">
        <v>343</v>
      </c>
    </row>
    <row r="321" spans="1:22" ht="12.75" hidden="1">
      <c r="A321" s="58">
        <v>314</v>
      </c>
      <c r="V321" t="s">
        <v>343</v>
      </c>
    </row>
    <row r="322" spans="1:22" ht="12.75" hidden="1">
      <c r="A322" s="57">
        <v>315</v>
      </c>
      <c r="V322" t="s">
        <v>343</v>
      </c>
    </row>
    <row r="323" spans="1:22" ht="12.75" hidden="1">
      <c r="A323" s="58">
        <v>316</v>
      </c>
      <c r="V323" t="s">
        <v>343</v>
      </c>
    </row>
    <row r="324" spans="1:22" ht="12.75" hidden="1">
      <c r="A324" s="57">
        <v>317</v>
      </c>
      <c r="V324" t="s">
        <v>343</v>
      </c>
    </row>
    <row r="325" spans="1:22" ht="12.75" hidden="1">
      <c r="A325" s="58">
        <v>318</v>
      </c>
      <c r="V325" t="s">
        <v>343</v>
      </c>
    </row>
    <row r="326" spans="1:22" ht="12.75" hidden="1">
      <c r="A326" s="57">
        <v>319</v>
      </c>
      <c r="V326" t="s">
        <v>343</v>
      </c>
    </row>
    <row r="327" spans="1:22" ht="12.75" hidden="1">
      <c r="A327" s="58">
        <v>320</v>
      </c>
      <c r="V327" t="s">
        <v>343</v>
      </c>
    </row>
    <row r="328" spans="1:22" ht="12.75" hidden="1">
      <c r="A328" s="57">
        <v>321</v>
      </c>
      <c r="V328" t="s">
        <v>343</v>
      </c>
    </row>
    <row r="329" spans="1:22" ht="12.75" hidden="1">
      <c r="A329" s="58">
        <v>322</v>
      </c>
      <c r="V329" t="s">
        <v>343</v>
      </c>
    </row>
    <row r="330" spans="1:22" ht="12.75" hidden="1">
      <c r="A330" s="57">
        <v>323</v>
      </c>
      <c r="V330" t="s">
        <v>343</v>
      </c>
    </row>
    <row r="331" spans="1:22" ht="12.75" hidden="1">
      <c r="A331" s="58">
        <v>324</v>
      </c>
      <c r="V331" t="s">
        <v>343</v>
      </c>
    </row>
    <row r="332" spans="1:22" ht="12.75" hidden="1">
      <c r="A332" s="57">
        <v>325</v>
      </c>
      <c r="V332" t="s">
        <v>343</v>
      </c>
    </row>
    <row r="333" spans="1:22" ht="12.75" hidden="1">
      <c r="A333" s="58">
        <v>326</v>
      </c>
      <c r="V333" t="s">
        <v>343</v>
      </c>
    </row>
    <row r="334" spans="1:22" ht="12.75" hidden="1">
      <c r="A334" s="57">
        <v>327</v>
      </c>
      <c r="V334" t="s">
        <v>343</v>
      </c>
    </row>
    <row r="335" spans="1:22" ht="12.75" hidden="1">
      <c r="A335" s="58">
        <v>328</v>
      </c>
      <c r="V335" t="s">
        <v>343</v>
      </c>
    </row>
    <row r="336" spans="1:22" ht="12.75" hidden="1">
      <c r="A336" s="57">
        <v>329</v>
      </c>
      <c r="V336" t="s">
        <v>343</v>
      </c>
    </row>
    <row r="337" spans="1:22" ht="12.75" hidden="1">
      <c r="A337" s="58">
        <v>330</v>
      </c>
      <c r="V337" t="s">
        <v>343</v>
      </c>
    </row>
    <row r="338" spans="1:22" ht="12.75" hidden="1">
      <c r="A338" s="57">
        <v>331</v>
      </c>
      <c r="V338" t="s">
        <v>343</v>
      </c>
    </row>
    <row r="339" spans="1:22" ht="12.75" hidden="1">
      <c r="A339" s="58">
        <v>332</v>
      </c>
      <c r="V339" t="s">
        <v>343</v>
      </c>
    </row>
    <row r="340" spans="1:22" ht="12.75" hidden="1">
      <c r="A340" s="57">
        <v>333</v>
      </c>
      <c r="V340" t="s">
        <v>343</v>
      </c>
    </row>
    <row r="341" spans="1:22" ht="12.75" hidden="1">
      <c r="A341" s="58">
        <v>334</v>
      </c>
      <c r="V341" t="s">
        <v>343</v>
      </c>
    </row>
    <row r="342" ht="12.75" hidden="1">
      <c r="V342" t="s">
        <v>343</v>
      </c>
    </row>
    <row r="343" ht="12.75" hidden="1">
      <c r="V343" t="s">
        <v>343</v>
      </c>
    </row>
    <row r="344" ht="12.75" hidden="1">
      <c r="V344" t="s">
        <v>343</v>
      </c>
    </row>
    <row r="345" ht="12.75" hidden="1">
      <c r="V345" t="s">
        <v>343</v>
      </c>
    </row>
    <row r="346" ht="12.75" hidden="1">
      <c r="V346" t="s">
        <v>343</v>
      </c>
    </row>
    <row r="347" ht="12.75" hidden="1"/>
    <row r="401" spans="1:21" ht="12.75">
      <c r="A401" s="58"/>
      <c r="B401" s="3"/>
      <c r="C401" s="35"/>
      <c r="D401" s="3"/>
      <c r="E401" s="33"/>
      <c r="F401" s="33"/>
      <c r="G401" s="33"/>
      <c r="H401" s="33"/>
      <c r="I401" s="34"/>
      <c r="J401" s="34"/>
      <c r="K401" s="3"/>
      <c r="L401" s="52"/>
      <c r="M401" s="33"/>
      <c r="N401" s="33"/>
      <c r="O401" s="33"/>
      <c r="P401" s="33"/>
      <c r="Q401" s="33"/>
      <c r="R401" s="33"/>
      <c r="S401" s="33"/>
      <c r="T401" s="3"/>
      <c r="U401" s="3"/>
    </row>
    <row r="402" spans="1:21" ht="12.75">
      <c r="A402" s="57"/>
      <c r="B402" s="3"/>
      <c r="C402" s="35"/>
      <c r="D402" s="3"/>
      <c r="E402" s="33"/>
      <c r="F402" s="33"/>
      <c r="G402" s="33"/>
      <c r="H402" s="33"/>
      <c r="I402" s="34"/>
      <c r="J402" s="34"/>
      <c r="K402" s="3"/>
      <c r="L402" s="52"/>
      <c r="M402" s="33"/>
      <c r="N402" s="33"/>
      <c r="O402" s="33"/>
      <c r="P402" s="33"/>
      <c r="Q402" s="33"/>
      <c r="R402" s="33"/>
      <c r="S402" s="33"/>
      <c r="T402" s="3"/>
      <c r="U402" s="3"/>
    </row>
    <row r="403" spans="1:21" ht="12.75">
      <c r="A403" s="58"/>
      <c r="B403" s="3"/>
      <c r="C403" s="35"/>
      <c r="D403" s="3"/>
      <c r="E403" s="33"/>
      <c r="F403" s="33"/>
      <c r="G403" s="33"/>
      <c r="H403" s="33"/>
      <c r="I403" s="34"/>
      <c r="J403" s="34"/>
      <c r="K403" s="3"/>
      <c r="L403" s="52"/>
      <c r="M403" s="33"/>
      <c r="N403" s="33"/>
      <c r="O403" s="33"/>
      <c r="P403" s="33"/>
      <c r="Q403" s="33"/>
      <c r="R403" s="33"/>
      <c r="S403" s="33"/>
      <c r="T403" s="3"/>
      <c r="U403" s="3"/>
    </row>
    <row r="404" spans="1:21" ht="12.75">
      <c r="A404" s="57"/>
      <c r="B404" s="3"/>
      <c r="C404" s="35"/>
      <c r="D404" s="3"/>
      <c r="E404" s="33"/>
      <c r="F404" s="33"/>
      <c r="G404" s="33"/>
      <c r="H404" s="33"/>
      <c r="I404" s="34"/>
      <c r="J404" s="34"/>
      <c r="K404" s="3"/>
      <c r="L404" s="52"/>
      <c r="M404" s="33"/>
      <c r="N404" s="33"/>
      <c r="O404" s="33"/>
      <c r="P404" s="33"/>
      <c r="Q404" s="33"/>
      <c r="R404" s="33"/>
      <c r="S404" s="33"/>
      <c r="T404" s="3"/>
      <c r="U404" s="3"/>
    </row>
    <row r="405" spans="1:21" ht="12.75">
      <c r="A405" s="58"/>
      <c r="B405" s="3"/>
      <c r="C405" s="35"/>
      <c r="D405" s="3"/>
      <c r="E405" s="33"/>
      <c r="F405" s="33"/>
      <c r="G405" s="33"/>
      <c r="H405" s="33"/>
      <c r="I405" s="34"/>
      <c r="J405" s="34"/>
      <c r="K405" s="3"/>
      <c r="L405" s="52"/>
      <c r="M405" s="33"/>
      <c r="N405" s="33"/>
      <c r="O405" s="33"/>
      <c r="P405" s="33"/>
      <c r="Q405" s="33"/>
      <c r="R405" s="33"/>
      <c r="S405" s="33"/>
      <c r="T405" s="3"/>
      <c r="U405" s="3"/>
    </row>
    <row r="406" spans="1:21" ht="12.75">
      <c r="A406" s="57"/>
      <c r="B406" s="3"/>
      <c r="C406" s="35"/>
      <c r="D406" s="3"/>
      <c r="E406" s="33"/>
      <c r="F406" s="33"/>
      <c r="G406" s="33"/>
      <c r="H406" s="33"/>
      <c r="I406" s="34"/>
      <c r="J406" s="34"/>
      <c r="K406" s="3"/>
      <c r="L406" s="52"/>
      <c r="M406" s="33"/>
      <c r="N406" s="33"/>
      <c r="O406" s="33"/>
      <c r="P406" s="33"/>
      <c r="Q406" s="33"/>
      <c r="R406" s="33"/>
      <c r="S406" s="33"/>
      <c r="T406" s="3"/>
      <c r="U406" s="3"/>
    </row>
    <row r="407" spans="1:21" ht="12.75">
      <c r="A407" s="58"/>
      <c r="B407" s="3"/>
      <c r="C407" s="35"/>
      <c r="D407" s="3"/>
      <c r="E407" s="33"/>
      <c r="F407" s="33"/>
      <c r="G407" s="33"/>
      <c r="H407" s="33"/>
      <c r="I407" s="34"/>
      <c r="J407" s="34"/>
      <c r="K407" s="3"/>
      <c r="L407" s="52"/>
      <c r="M407" s="33"/>
      <c r="N407" s="33"/>
      <c r="O407" s="33"/>
      <c r="P407" s="33"/>
      <c r="Q407" s="33"/>
      <c r="R407" s="33"/>
      <c r="S407" s="33"/>
      <c r="T407" s="3"/>
      <c r="U407" s="3"/>
    </row>
    <row r="408" spans="1:21" ht="12.75">
      <c r="A408" s="57"/>
      <c r="B408" s="3"/>
      <c r="C408" s="35"/>
      <c r="D408" s="3"/>
      <c r="E408" s="33"/>
      <c r="F408" s="33"/>
      <c r="G408" s="33"/>
      <c r="H408" s="33"/>
      <c r="I408" s="34"/>
      <c r="J408" s="34"/>
      <c r="K408" s="3"/>
      <c r="L408" s="52"/>
      <c r="M408" s="33"/>
      <c r="N408" s="33"/>
      <c r="O408" s="33"/>
      <c r="P408" s="33"/>
      <c r="Q408" s="33"/>
      <c r="R408" s="33"/>
      <c r="S408" s="33"/>
      <c r="T408" s="3"/>
      <c r="U408" s="3"/>
    </row>
    <row r="409" spans="1:21" ht="12.75">
      <c r="A409" s="58"/>
      <c r="B409" s="3"/>
      <c r="C409" s="35"/>
      <c r="D409" s="3"/>
      <c r="E409" s="33"/>
      <c r="F409" s="33"/>
      <c r="G409" s="33"/>
      <c r="H409" s="33"/>
      <c r="I409" s="34"/>
      <c r="J409" s="34"/>
      <c r="K409" s="3"/>
      <c r="L409" s="52"/>
      <c r="M409" s="33"/>
      <c r="N409" s="33"/>
      <c r="O409" s="33"/>
      <c r="P409" s="33"/>
      <c r="Q409" s="33"/>
      <c r="R409" s="33"/>
      <c r="S409" s="33"/>
      <c r="T409" s="3"/>
      <c r="U409" s="3"/>
    </row>
    <row r="410" spans="1:21" ht="12.75">
      <c r="A410" s="57"/>
      <c r="B410" s="3"/>
      <c r="C410" s="35"/>
      <c r="D410" s="3"/>
      <c r="E410" s="33"/>
      <c r="F410" s="33"/>
      <c r="G410" s="33"/>
      <c r="H410" s="33"/>
      <c r="I410" s="34"/>
      <c r="J410" s="34"/>
      <c r="K410" s="3"/>
      <c r="L410" s="52"/>
      <c r="M410" s="33"/>
      <c r="N410" s="33"/>
      <c r="O410" s="33"/>
      <c r="P410" s="33"/>
      <c r="Q410" s="33"/>
      <c r="R410" s="33"/>
      <c r="S410" s="33"/>
      <c r="T410" s="3"/>
      <c r="U410" s="3"/>
    </row>
    <row r="411" spans="1:21" ht="12.75">
      <c r="A411" s="58"/>
      <c r="B411" s="3"/>
      <c r="C411" s="35"/>
      <c r="D411" s="3"/>
      <c r="E411" s="33"/>
      <c r="F411" s="33"/>
      <c r="G411" s="33"/>
      <c r="H411" s="33"/>
      <c r="I411" s="34"/>
      <c r="J411" s="34"/>
      <c r="K411" s="3"/>
      <c r="L411" s="52"/>
      <c r="M411" s="33"/>
      <c r="N411" s="33"/>
      <c r="O411" s="33"/>
      <c r="P411" s="33"/>
      <c r="Q411" s="33"/>
      <c r="R411" s="33"/>
      <c r="S411" s="33"/>
      <c r="T411" s="3"/>
      <c r="U411" s="3"/>
    </row>
    <row r="412" spans="1:21" ht="12.75">
      <c r="A412" s="57"/>
      <c r="B412" s="3"/>
      <c r="C412" s="35"/>
      <c r="D412" s="3"/>
      <c r="E412" s="33"/>
      <c r="F412" s="33"/>
      <c r="G412" s="33"/>
      <c r="H412" s="33"/>
      <c r="I412" s="34"/>
      <c r="J412" s="34"/>
      <c r="K412" s="3"/>
      <c r="L412" s="52"/>
      <c r="M412" s="33"/>
      <c r="N412" s="33"/>
      <c r="O412" s="33"/>
      <c r="P412" s="33"/>
      <c r="Q412" s="33"/>
      <c r="R412" s="33"/>
      <c r="S412" s="33"/>
      <c r="T412" s="3"/>
      <c r="U412" s="3"/>
    </row>
    <row r="413" spans="1:21" ht="12.75">
      <c r="A413" s="58"/>
      <c r="B413" s="3"/>
      <c r="C413" s="35"/>
      <c r="D413" s="3"/>
      <c r="E413" s="33"/>
      <c r="F413" s="33"/>
      <c r="G413" s="33"/>
      <c r="H413" s="33"/>
      <c r="I413" s="34"/>
      <c r="J413" s="34"/>
      <c r="K413" s="3"/>
      <c r="L413" s="52"/>
      <c r="M413" s="33"/>
      <c r="N413" s="33"/>
      <c r="O413" s="33"/>
      <c r="P413" s="33"/>
      <c r="Q413" s="33"/>
      <c r="R413" s="33"/>
      <c r="S413" s="33"/>
      <c r="T413" s="3"/>
      <c r="U413" s="3"/>
    </row>
    <row r="414" spans="1:21" ht="12.75">
      <c r="A414" s="57"/>
      <c r="B414" s="3"/>
      <c r="C414" s="35"/>
      <c r="D414" s="3"/>
      <c r="E414" s="33"/>
      <c r="F414" s="33"/>
      <c r="G414" s="33"/>
      <c r="H414" s="33"/>
      <c r="I414" s="34"/>
      <c r="J414" s="34"/>
      <c r="K414" s="3"/>
      <c r="L414" s="52"/>
      <c r="M414" s="33"/>
      <c r="N414" s="33"/>
      <c r="O414" s="33"/>
      <c r="P414" s="33"/>
      <c r="Q414" s="33"/>
      <c r="R414" s="33"/>
      <c r="S414" s="33"/>
      <c r="T414" s="3"/>
      <c r="U414" s="3"/>
    </row>
    <row r="415" spans="1:21" ht="12.75">
      <c r="A415" s="58"/>
      <c r="B415" s="3"/>
      <c r="C415" s="35"/>
      <c r="D415" s="3"/>
      <c r="E415" s="33"/>
      <c r="F415" s="33"/>
      <c r="G415" s="33"/>
      <c r="H415" s="33"/>
      <c r="I415" s="34"/>
      <c r="J415" s="34"/>
      <c r="K415" s="3"/>
      <c r="L415" s="52"/>
      <c r="M415" s="33"/>
      <c r="N415" s="33"/>
      <c r="O415" s="33"/>
      <c r="P415" s="33"/>
      <c r="Q415" s="33"/>
      <c r="R415" s="33"/>
      <c r="S415" s="33"/>
      <c r="T415" s="3"/>
      <c r="U415" s="3"/>
    </row>
    <row r="416" spans="1:21" ht="12.75">
      <c r="A416" s="57"/>
      <c r="B416" s="3"/>
      <c r="C416" s="35"/>
      <c r="D416" s="3"/>
      <c r="E416" s="33"/>
      <c r="F416" s="33"/>
      <c r="G416" s="33"/>
      <c r="H416" s="33"/>
      <c r="I416" s="34"/>
      <c r="J416" s="34"/>
      <c r="K416" s="3"/>
      <c r="L416" s="52"/>
      <c r="M416" s="33"/>
      <c r="N416" s="33"/>
      <c r="O416" s="33"/>
      <c r="P416" s="33"/>
      <c r="Q416" s="33"/>
      <c r="R416" s="33"/>
      <c r="S416" s="33"/>
      <c r="T416" s="3"/>
      <c r="U416" s="3"/>
    </row>
    <row r="417" spans="1:21" ht="12.75">
      <c r="A417" s="58"/>
      <c r="B417" s="3"/>
      <c r="C417" s="35"/>
      <c r="D417" s="3"/>
      <c r="E417" s="33"/>
      <c r="F417" s="33"/>
      <c r="G417" s="33"/>
      <c r="H417" s="33"/>
      <c r="I417" s="34"/>
      <c r="J417" s="34"/>
      <c r="K417" s="3"/>
      <c r="L417" s="52"/>
      <c r="M417" s="33"/>
      <c r="N417" s="33"/>
      <c r="O417" s="33"/>
      <c r="P417" s="33"/>
      <c r="Q417" s="33"/>
      <c r="R417" s="33"/>
      <c r="S417" s="33"/>
      <c r="T417" s="3"/>
      <c r="U417" s="3"/>
    </row>
    <row r="418" spans="1:21" ht="12.75">
      <c r="A418" s="57"/>
      <c r="B418" s="3"/>
      <c r="C418" s="35"/>
      <c r="D418" s="3"/>
      <c r="E418" s="33"/>
      <c r="F418" s="33"/>
      <c r="G418" s="33"/>
      <c r="H418" s="33"/>
      <c r="I418" s="34"/>
      <c r="J418" s="34"/>
      <c r="K418" s="3"/>
      <c r="L418" s="52"/>
      <c r="M418" s="33"/>
      <c r="N418" s="33"/>
      <c r="O418" s="33"/>
      <c r="P418" s="33"/>
      <c r="Q418" s="33"/>
      <c r="R418" s="33"/>
      <c r="S418" s="33"/>
      <c r="T418" s="3"/>
      <c r="U418" s="3"/>
    </row>
    <row r="419" spans="1:21" ht="12.75">
      <c r="A419" s="58"/>
      <c r="B419" s="3"/>
      <c r="C419" s="35"/>
      <c r="D419" s="3"/>
      <c r="E419" s="33"/>
      <c r="F419" s="33"/>
      <c r="G419" s="33"/>
      <c r="H419" s="33"/>
      <c r="I419" s="34"/>
      <c r="J419" s="34"/>
      <c r="K419" s="3"/>
      <c r="L419" s="52"/>
      <c r="M419" s="33"/>
      <c r="N419" s="33"/>
      <c r="O419" s="33"/>
      <c r="P419" s="33"/>
      <c r="Q419" s="33"/>
      <c r="R419" s="33"/>
      <c r="S419" s="33"/>
      <c r="T419" s="3"/>
      <c r="U419" s="3"/>
    </row>
    <row r="420" spans="1:21" ht="12.75">
      <c r="A420" s="57"/>
      <c r="B420" s="3"/>
      <c r="C420" s="35"/>
      <c r="D420" s="3"/>
      <c r="E420" s="33"/>
      <c r="F420" s="33"/>
      <c r="G420" s="33"/>
      <c r="H420" s="33"/>
      <c r="I420" s="34"/>
      <c r="J420" s="34"/>
      <c r="K420" s="3"/>
      <c r="L420" s="52"/>
      <c r="M420" s="33"/>
      <c r="N420" s="33"/>
      <c r="O420" s="33"/>
      <c r="P420" s="33"/>
      <c r="Q420" s="33"/>
      <c r="R420" s="33"/>
      <c r="S420" s="33"/>
      <c r="T420" s="3"/>
      <c r="U420" s="3"/>
    </row>
    <row r="421" spans="1:21" ht="12.75">
      <c r="A421" s="58"/>
      <c r="B421" s="3"/>
      <c r="C421" s="35"/>
      <c r="D421" s="3"/>
      <c r="E421" s="33"/>
      <c r="F421" s="33"/>
      <c r="G421" s="33"/>
      <c r="H421" s="33"/>
      <c r="I421" s="34"/>
      <c r="J421" s="34"/>
      <c r="K421" s="3"/>
      <c r="L421" s="52"/>
      <c r="M421" s="33"/>
      <c r="N421" s="33"/>
      <c r="O421" s="33"/>
      <c r="P421" s="33"/>
      <c r="Q421" s="33"/>
      <c r="R421" s="33"/>
      <c r="S421" s="33"/>
      <c r="T421" s="3"/>
      <c r="U421" s="3"/>
    </row>
    <row r="422" spans="1:21" ht="12.75">
      <c r="A422" s="57"/>
      <c r="B422" s="3"/>
      <c r="C422" s="35"/>
      <c r="D422" s="3"/>
      <c r="E422" s="33"/>
      <c r="F422" s="33"/>
      <c r="G422" s="33"/>
      <c r="H422" s="33"/>
      <c r="I422" s="34"/>
      <c r="J422" s="34"/>
      <c r="K422" s="3"/>
      <c r="L422" s="52"/>
      <c r="M422" s="33"/>
      <c r="N422" s="33"/>
      <c r="O422" s="33"/>
      <c r="P422" s="33"/>
      <c r="Q422" s="33"/>
      <c r="R422" s="33"/>
      <c r="S422" s="33"/>
      <c r="T422" s="3"/>
      <c r="U422" s="3"/>
    </row>
    <row r="423" spans="1:21" ht="12.75">
      <c r="A423" s="58"/>
      <c r="B423" s="3"/>
      <c r="C423" s="35"/>
      <c r="D423" s="3"/>
      <c r="E423" s="33"/>
      <c r="F423" s="33"/>
      <c r="G423" s="33"/>
      <c r="H423" s="33"/>
      <c r="I423" s="34"/>
      <c r="J423" s="34"/>
      <c r="K423" s="3"/>
      <c r="L423" s="52"/>
      <c r="M423" s="33"/>
      <c r="N423" s="33"/>
      <c r="O423" s="33"/>
      <c r="P423" s="33"/>
      <c r="Q423" s="33"/>
      <c r="R423" s="33"/>
      <c r="S423" s="33"/>
      <c r="T423" s="3"/>
      <c r="U423" s="3"/>
    </row>
    <row r="424" spans="1:21" ht="12.75">
      <c r="A424" s="57"/>
      <c r="B424" s="3"/>
      <c r="C424" s="35"/>
      <c r="D424" s="3"/>
      <c r="E424" s="33"/>
      <c r="F424" s="33"/>
      <c r="G424" s="33"/>
      <c r="H424" s="33"/>
      <c r="I424" s="34"/>
      <c r="J424" s="34"/>
      <c r="K424" s="3"/>
      <c r="L424" s="52"/>
      <c r="M424" s="33"/>
      <c r="N424" s="33"/>
      <c r="O424" s="33"/>
      <c r="P424" s="33"/>
      <c r="Q424" s="33"/>
      <c r="R424" s="33"/>
      <c r="S424" s="33"/>
      <c r="T424" s="3"/>
      <c r="U424" s="3"/>
    </row>
    <row r="425" spans="1:21" ht="12.75">
      <c r="A425" s="58"/>
      <c r="B425" s="3"/>
      <c r="C425" s="35"/>
      <c r="D425" s="3"/>
      <c r="E425" s="33"/>
      <c r="F425" s="33"/>
      <c r="G425" s="33"/>
      <c r="H425" s="33"/>
      <c r="I425" s="34"/>
      <c r="J425" s="34"/>
      <c r="K425" s="3"/>
      <c r="L425" s="52"/>
      <c r="M425" s="33"/>
      <c r="N425" s="33"/>
      <c r="O425" s="33"/>
      <c r="P425" s="33"/>
      <c r="Q425" s="33"/>
      <c r="R425" s="33"/>
      <c r="S425" s="33"/>
      <c r="T425" s="3"/>
      <c r="U425" s="3"/>
    </row>
    <row r="426" spans="1:21" ht="12.75">
      <c r="A426" s="57"/>
      <c r="B426" s="3"/>
      <c r="C426" s="35"/>
      <c r="D426" s="3"/>
      <c r="E426" s="33"/>
      <c r="F426" s="33"/>
      <c r="G426" s="33"/>
      <c r="H426" s="33"/>
      <c r="I426" s="34"/>
      <c r="J426" s="34"/>
      <c r="K426" s="3"/>
      <c r="L426" s="52"/>
      <c r="M426" s="33"/>
      <c r="N426" s="33"/>
      <c r="O426" s="33"/>
      <c r="P426" s="33"/>
      <c r="Q426" s="33"/>
      <c r="R426" s="33"/>
      <c r="S426" s="33"/>
      <c r="T426" s="3"/>
      <c r="U426" s="3"/>
    </row>
    <row r="427" spans="1:21" ht="12.75">
      <c r="A427" s="58"/>
      <c r="B427" s="3"/>
      <c r="C427" s="35"/>
      <c r="D427" s="3"/>
      <c r="E427" s="33"/>
      <c r="F427" s="33"/>
      <c r="G427" s="33"/>
      <c r="H427" s="33"/>
      <c r="I427" s="34"/>
      <c r="J427" s="34"/>
      <c r="K427" s="3"/>
      <c r="L427" s="52"/>
      <c r="M427" s="33"/>
      <c r="N427" s="33"/>
      <c r="O427" s="33"/>
      <c r="P427" s="33"/>
      <c r="Q427" s="33"/>
      <c r="R427" s="33"/>
      <c r="S427" s="33"/>
      <c r="T427" s="3"/>
      <c r="U427" s="3"/>
    </row>
    <row r="428" spans="1:21" ht="12.75">
      <c r="A428" s="57"/>
      <c r="B428" s="3"/>
      <c r="C428" s="35"/>
      <c r="D428" s="3"/>
      <c r="E428" s="33"/>
      <c r="F428" s="33"/>
      <c r="G428" s="33"/>
      <c r="H428" s="33"/>
      <c r="I428" s="34"/>
      <c r="J428" s="34"/>
      <c r="K428" s="3"/>
      <c r="L428" s="52"/>
      <c r="M428" s="33"/>
      <c r="N428" s="33"/>
      <c r="O428" s="33"/>
      <c r="P428" s="33"/>
      <c r="Q428" s="33"/>
      <c r="R428" s="33"/>
      <c r="S428" s="33"/>
      <c r="T428" s="3"/>
      <c r="U428" s="3"/>
    </row>
    <row r="429" spans="1:21" ht="12.75">
      <c r="A429" s="58"/>
      <c r="B429" s="3"/>
      <c r="C429" s="35"/>
      <c r="D429" s="3"/>
      <c r="E429" s="33"/>
      <c r="F429" s="33"/>
      <c r="G429" s="33"/>
      <c r="H429" s="33"/>
      <c r="I429" s="34"/>
      <c r="J429" s="34"/>
      <c r="K429" s="3"/>
      <c r="L429" s="52"/>
      <c r="M429" s="33"/>
      <c r="N429" s="33"/>
      <c r="O429" s="33"/>
      <c r="P429" s="33"/>
      <c r="Q429" s="33"/>
      <c r="R429" s="33"/>
      <c r="S429" s="33"/>
      <c r="T429" s="3"/>
      <c r="U429" s="3"/>
    </row>
    <row r="430" spans="1:21" ht="12.75">
      <c r="A430" s="57"/>
      <c r="B430" s="3"/>
      <c r="C430" s="35"/>
      <c r="D430" s="3"/>
      <c r="E430" s="33"/>
      <c r="F430" s="33"/>
      <c r="G430" s="33"/>
      <c r="H430" s="33"/>
      <c r="I430" s="34"/>
      <c r="J430" s="34"/>
      <c r="K430" s="3"/>
      <c r="L430" s="52"/>
      <c r="M430" s="33"/>
      <c r="N430" s="33"/>
      <c r="O430" s="33"/>
      <c r="P430" s="33"/>
      <c r="Q430" s="33"/>
      <c r="R430" s="33"/>
      <c r="S430" s="33"/>
      <c r="T430" s="3"/>
      <c r="U430" s="3"/>
    </row>
    <row r="431" spans="1:21" ht="12.75">
      <c r="A431" s="58"/>
      <c r="B431" s="3"/>
      <c r="C431" s="35"/>
      <c r="D431" s="3"/>
      <c r="E431" s="33"/>
      <c r="F431" s="33"/>
      <c r="G431" s="33"/>
      <c r="H431" s="33"/>
      <c r="I431" s="34"/>
      <c r="J431" s="34"/>
      <c r="K431" s="3"/>
      <c r="L431" s="52"/>
      <c r="M431" s="33"/>
      <c r="N431" s="33"/>
      <c r="O431" s="33"/>
      <c r="P431" s="33"/>
      <c r="Q431" s="33"/>
      <c r="R431" s="33"/>
      <c r="S431" s="33"/>
      <c r="T431" s="3"/>
      <c r="U431" s="3"/>
    </row>
    <row r="432" spans="1:21" ht="12.75">
      <c r="A432" s="57"/>
      <c r="B432" s="3"/>
      <c r="C432" s="35"/>
      <c r="D432" s="3"/>
      <c r="E432" s="33"/>
      <c r="F432" s="33"/>
      <c r="G432" s="33"/>
      <c r="H432" s="33"/>
      <c r="I432" s="34"/>
      <c r="J432" s="34"/>
      <c r="K432" s="3"/>
      <c r="L432" s="52"/>
      <c r="M432" s="33"/>
      <c r="N432" s="33"/>
      <c r="O432" s="33"/>
      <c r="P432" s="33"/>
      <c r="Q432" s="33"/>
      <c r="R432" s="33"/>
      <c r="S432" s="33"/>
      <c r="T432" s="3"/>
      <c r="U432" s="3"/>
    </row>
    <row r="433" spans="1:21" ht="12.75">
      <c r="A433" s="58"/>
      <c r="B433" s="3"/>
      <c r="C433" s="35"/>
      <c r="D433" s="3"/>
      <c r="E433" s="33"/>
      <c r="F433" s="33"/>
      <c r="G433" s="33"/>
      <c r="H433" s="33"/>
      <c r="I433" s="34"/>
      <c r="J433" s="34"/>
      <c r="K433" s="3"/>
      <c r="L433" s="52"/>
      <c r="M433" s="33"/>
      <c r="N433" s="33"/>
      <c r="O433" s="33"/>
      <c r="P433" s="33"/>
      <c r="Q433" s="33"/>
      <c r="R433" s="33"/>
      <c r="S433" s="33"/>
      <c r="T433" s="3"/>
      <c r="U433" s="3"/>
    </row>
    <row r="434" spans="1:21" ht="12.75">
      <c r="A434" s="57"/>
      <c r="B434" s="3"/>
      <c r="C434" s="35"/>
      <c r="D434" s="3"/>
      <c r="E434" s="33"/>
      <c r="F434" s="33"/>
      <c r="G434" s="33"/>
      <c r="H434" s="33"/>
      <c r="I434" s="34"/>
      <c r="J434" s="34"/>
      <c r="K434" s="3"/>
      <c r="L434" s="52"/>
      <c r="M434" s="33"/>
      <c r="N434" s="33"/>
      <c r="O434" s="33"/>
      <c r="P434" s="33"/>
      <c r="Q434" s="33"/>
      <c r="R434" s="33"/>
      <c r="S434" s="33"/>
      <c r="T434" s="3"/>
      <c r="U434" s="3"/>
    </row>
    <row r="435" spans="1:21" ht="12.75">
      <c r="A435" s="58"/>
      <c r="B435" s="3"/>
      <c r="C435" s="35"/>
      <c r="D435" s="3"/>
      <c r="E435" s="33"/>
      <c r="F435" s="33"/>
      <c r="G435" s="33"/>
      <c r="H435" s="33"/>
      <c r="I435" s="34"/>
      <c r="J435" s="34"/>
      <c r="K435" s="3"/>
      <c r="L435" s="52"/>
      <c r="M435" s="33"/>
      <c r="N435" s="33"/>
      <c r="O435" s="33"/>
      <c r="P435" s="33"/>
      <c r="Q435" s="33"/>
      <c r="R435" s="33"/>
      <c r="S435" s="33"/>
      <c r="T435" s="3"/>
      <c r="U435" s="3"/>
    </row>
    <row r="436" spans="1:21" ht="12.75">
      <c r="A436" s="57"/>
      <c r="B436" s="3"/>
      <c r="C436" s="35"/>
      <c r="D436" s="3"/>
      <c r="E436" s="33"/>
      <c r="F436" s="33"/>
      <c r="G436" s="33"/>
      <c r="H436" s="33"/>
      <c r="I436" s="34"/>
      <c r="J436" s="34"/>
      <c r="K436" s="3"/>
      <c r="L436" s="52"/>
      <c r="M436" s="33"/>
      <c r="N436" s="33"/>
      <c r="O436" s="33"/>
      <c r="P436" s="33"/>
      <c r="Q436" s="33"/>
      <c r="R436" s="33"/>
      <c r="S436" s="33"/>
      <c r="T436" s="3"/>
      <c r="U436" s="3"/>
    </row>
    <row r="437" spans="1:21" ht="12.75">
      <c r="A437" s="58"/>
      <c r="B437" s="3"/>
      <c r="C437" s="35"/>
      <c r="D437" s="3"/>
      <c r="E437" s="33"/>
      <c r="F437" s="33"/>
      <c r="G437" s="33"/>
      <c r="H437" s="33"/>
      <c r="I437" s="34"/>
      <c r="J437" s="34"/>
      <c r="K437" s="3"/>
      <c r="L437" s="52"/>
      <c r="M437" s="33"/>
      <c r="N437" s="33"/>
      <c r="O437" s="33"/>
      <c r="P437" s="33"/>
      <c r="Q437" s="33"/>
      <c r="R437" s="33"/>
      <c r="S437" s="33"/>
      <c r="T437" s="3"/>
      <c r="U437" s="3"/>
    </row>
    <row r="438" spans="1:21" ht="12.75">
      <c r="A438" s="57"/>
      <c r="B438" s="3"/>
      <c r="C438" s="35"/>
      <c r="D438" s="3"/>
      <c r="E438" s="33"/>
      <c r="F438" s="33"/>
      <c r="G438" s="33"/>
      <c r="H438" s="33"/>
      <c r="I438" s="34"/>
      <c r="J438" s="34"/>
      <c r="K438" s="3"/>
      <c r="L438" s="52"/>
      <c r="M438" s="33"/>
      <c r="N438" s="33"/>
      <c r="O438" s="33"/>
      <c r="P438" s="33"/>
      <c r="Q438" s="33"/>
      <c r="R438" s="33"/>
      <c r="S438" s="33"/>
      <c r="T438" s="3"/>
      <c r="U438" s="3"/>
    </row>
    <row r="439" spans="1:21" ht="12.75">
      <c r="A439" s="58"/>
      <c r="B439" s="3"/>
      <c r="C439" s="35"/>
      <c r="D439" s="3"/>
      <c r="E439" s="33"/>
      <c r="F439" s="33"/>
      <c r="G439" s="33"/>
      <c r="H439" s="33"/>
      <c r="I439" s="34"/>
      <c r="J439" s="34"/>
      <c r="K439" s="3"/>
      <c r="L439" s="52"/>
      <c r="M439" s="33"/>
      <c r="N439" s="33"/>
      <c r="O439" s="33"/>
      <c r="P439" s="33"/>
      <c r="Q439" s="33"/>
      <c r="R439" s="33"/>
      <c r="S439" s="33"/>
      <c r="T439" s="3"/>
      <c r="U439" s="3"/>
    </row>
    <row r="440" spans="1:21" ht="12.75">
      <c r="A440" s="57"/>
      <c r="B440" s="3"/>
      <c r="C440" s="35"/>
      <c r="D440" s="3"/>
      <c r="E440" s="33"/>
      <c r="F440" s="33"/>
      <c r="G440" s="33"/>
      <c r="H440" s="33"/>
      <c r="I440" s="34"/>
      <c r="J440" s="34"/>
      <c r="K440" s="3"/>
      <c r="L440" s="52"/>
      <c r="M440" s="33"/>
      <c r="N440" s="33"/>
      <c r="O440" s="33"/>
      <c r="P440" s="33"/>
      <c r="Q440" s="33"/>
      <c r="R440" s="33"/>
      <c r="S440" s="33"/>
      <c r="T440" s="3"/>
      <c r="U440" s="3"/>
    </row>
    <row r="441" spans="1:21" ht="12.75">
      <c r="A441" s="58"/>
      <c r="B441" s="3"/>
      <c r="C441" s="35"/>
      <c r="D441" s="3"/>
      <c r="E441" s="33"/>
      <c r="F441" s="33"/>
      <c r="G441" s="33"/>
      <c r="H441" s="33"/>
      <c r="I441" s="34"/>
      <c r="J441" s="34"/>
      <c r="K441" s="3"/>
      <c r="L441" s="52"/>
      <c r="M441" s="33"/>
      <c r="N441" s="33"/>
      <c r="O441" s="33"/>
      <c r="P441" s="33"/>
      <c r="Q441" s="33"/>
      <c r="R441" s="33"/>
      <c r="S441" s="33"/>
      <c r="T441" s="3"/>
      <c r="U441" s="3"/>
    </row>
    <row r="442" spans="1:21" ht="12.75">
      <c r="A442" s="57"/>
      <c r="B442" s="3"/>
      <c r="C442" s="35"/>
      <c r="D442" s="3"/>
      <c r="E442" s="33"/>
      <c r="F442" s="33"/>
      <c r="G442" s="33"/>
      <c r="H442" s="33"/>
      <c r="I442" s="34"/>
      <c r="J442" s="34"/>
      <c r="K442" s="3"/>
      <c r="L442" s="52"/>
      <c r="M442" s="33"/>
      <c r="N442" s="33"/>
      <c r="O442" s="33"/>
      <c r="P442" s="33"/>
      <c r="Q442" s="33"/>
      <c r="R442" s="33"/>
      <c r="S442" s="33"/>
      <c r="T442" s="3"/>
      <c r="U442" s="3"/>
    </row>
    <row r="443" spans="1:21" ht="12.75">
      <c r="A443" s="58"/>
      <c r="B443" s="3"/>
      <c r="C443" s="35"/>
      <c r="D443" s="3"/>
      <c r="E443" s="33"/>
      <c r="F443" s="33"/>
      <c r="G443" s="33"/>
      <c r="H443" s="33"/>
      <c r="I443" s="34"/>
      <c r="J443" s="34"/>
      <c r="K443" s="3"/>
      <c r="L443" s="52"/>
      <c r="M443" s="33"/>
      <c r="N443" s="33"/>
      <c r="O443" s="33"/>
      <c r="P443" s="33"/>
      <c r="Q443" s="33"/>
      <c r="R443" s="33"/>
      <c r="S443" s="33"/>
      <c r="T443" s="3"/>
      <c r="U443" s="3"/>
    </row>
    <row r="444" spans="1:21" ht="12.75">
      <c r="A444" s="57"/>
      <c r="B444" s="3"/>
      <c r="C444" s="35"/>
      <c r="D444" s="3"/>
      <c r="E444" s="33"/>
      <c r="F444" s="33"/>
      <c r="G444" s="33"/>
      <c r="H444" s="33"/>
      <c r="I444" s="34"/>
      <c r="J444" s="34"/>
      <c r="K444" s="3"/>
      <c r="L444" s="52"/>
      <c r="M444" s="33"/>
      <c r="N444" s="33"/>
      <c r="O444" s="33"/>
      <c r="P444" s="33"/>
      <c r="Q444" s="33"/>
      <c r="R444" s="33"/>
      <c r="S444" s="33"/>
      <c r="T444" s="3"/>
      <c r="U444" s="3"/>
    </row>
    <row r="445" spans="1:21" ht="12.75">
      <c r="A445" s="58"/>
      <c r="B445" s="3"/>
      <c r="C445" s="35"/>
      <c r="D445" s="3"/>
      <c r="E445" s="33"/>
      <c r="F445" s="33"/>
      <c r="G445" s="33"/>
      <c r="H445" s="33"/>
      <c r="I445" s="34"/>
      <c r="J445" s="34"/>
      <c r="K445" s="3"/>
      <c r="L445" s="52"/>
      <c r="M445" s="33"/>
      <c r="N445" s="33"/>
      <c r="O445" s="33"/>
      <c r="P445" s="33"/>
      <c r="Q445" s="33"/>
      <c r="R445" s="33"/>
      <c r="S445" s="33"/>
      <c r="T445" s="3"/>
      <c r="U445" s="3"/>
    </row>
    <row r="446" spans="1:21" ht="12.75">
      <c r="A446" s="57"/>
      <c r="B446" s="3"/>
      <c r="C446" s="35"/>
      <c r="D446" s="3"/>
      <c r="E446" s="33"/>
      <c r="F446" s="33"/>
      <c r="G446" s="33"/>
      <c r="H446" s="33"/>
      <c r="I446" s="34"/>
      <c r="J446" s="34"/>
      <c r="K446" s="3"/>
      <c r="L446" s="52"/>
      <c r="M446" s="33"/>
      <c r="N446" s="33"/>
      <c r="O446" s="33"/>
      <c r="P446" s="33"/>
      <c r="Q446" s="33"/>
      <c r="R446" s="33"/>
      <c r="S446" s="33"/>
      <c r="T446" s="3"/>
      <c r="U446" s="3"/>
    </row>
    <row r="447" spans="1:21" ht="12.75">
      <c r="A447" s="58"/>
      <c r="B447" s="3"/>
      <c r="C447" s="35"/>
      <c r="D447" s="3"/>
      <c r="E447" s="33"/>
      <c r="F447" s="33"/>
      <c r="G447" s="33"/>
      <c r="H447" s="33"/>
      <c r="I447" s="34"/>
      <c r="J447" s="34"/>
      <c r="K447" s="3"/>
      <c r="L447" s="52"/>
      <c r="M447" s="33"/>
      <c r="N447" s="33"/>
      <c r="O447" s="33"/>
      <c r="P447" s="33"/>
      <c r="Q447" s="33"/>
      <c r="R447" s="33"/>
      <c r="S447" s="33"/>
      <c r="T447" s="3"/>
      <c r="U447" s="3"/>
    </row>
    <row r="448" spans="1:21" ht="12.75">
      <c r="A448" s="57"/>
      <c r="B448" s="3"/>
      <c r="C448" s="35"/>
      <c r="D448" s="3"/>
      <c r="E448" s="33"/>
      <c r="F448" s="33"/>
      <c r="G448" s="33"/>
      <c r="H448" s="33"/>
      <c r="I448" s="34"/>
      <c r="J448" s="34"/>
      <c r="K448" s="3"/>
      <c r="L448" s="52"/>
      <c r="M448" s="33"/>
      <c r="N448" s="33"/>
      <c r="O448" s="33"/>
      <c r="P448" s="33"/>
      <c r="Q448" s="33"/>
      <c r="R448" s="33"/>
      <c r="S448" s="33"/>
      <c r="T448" s="3"/>
      <c r="U448" s="3"/>
    </row>
    <row r="449" spans="1:21" ht="12.75">
      <c r="A449" s="58"/>
      <c r="B449" s="3"/>
      <c r="C449" s="35"/>
      <c r="D449" s="3"/>
      <c r="E449" s="33"/>
      <c r="F449" s="33"/>
      <c r="G449" s="33"/>
      <c r="H449" s="33"/>
      <c r="I449" s="34"/>
      <c r="J449" s="34"/>
      <c r="K449" s="3"/>
      <c r="L449" s="52"/>
      <c r="M449" s="33"/>
      <c r="N449" s="33"/>
      <c r="O449" s="33"/>
      <c r="P449" s="33"/>
      <c r="Q449" s="33"/>
      <c r="R449" s="33"/>
      <c r="S449" s="33"/>
      <c r="T449" s="3"/>
      <c r="U449" s="3"/>
    </row>
    <row r="450" spans="1:21" ht="12.75">
      <c r="A450" s="57"/>
      <c r="B450" s="3"/>
      <c r="C450" s="35"/>
      <c r="D450" s="3"/>
      <c r="E450" s="33"/>
      <c r="F450" s="33"/>
      <c r="G450" s="33"/>
      <c r="H450" s="33"/>
      <c r="I450" s="34"/>
      <c r="J450" s="34"/>
      <c r="K450" s="3"/>
      <c r="L450" s="52"/>
      <c r="M450" s="33"/>
      <c r="N450" s="33"/>
      <c r="O450" s="33"/>
      <c r="P450" s="33"/>
      <c r="Q450" s="33"/>
      <c r="R450" s="33"/>
      <c r="S450" s="33"/>
      <c r="T450" s="3"/>
      <c r="U450" s="3"/>
    </row>
  </sheetData>
  <sheetProtection/>
  <printOptions gridLines="1" horizontalCentered="1" verticalCentered="1"/>
  <pageMargins left="0.7" right="0.75" top="1.01" bottom="1" header="0.8" footer="0"/>
  <pageSetup horizontalDpi="300" verticalDpi="300" orientation="portrait" pageOrder="overThenDown" r:id="rId4"/>
  <headerFooter alignWithMargins="0">
    <oddHeader>&amp;LTable 1.  Masonry fences examined after the Northridge earthquake.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H57"/>
  <sheetViews>
    <sheetView zoomScalePageLayoutView="0" workbookViewId="0" topLeftCell="A1">
      <selection activeCell="A1" sqref="A1"/>
      <selection activeCell="A1" sqref="A1"/>
    </sheetView>
  </sheetViews>
  <sheetFormatPr defaultColWidth="9.140625" defaultRowHeight="12.75"/>
  <cols>
    <col min="1" max="1" width="21.28125" style="42" customWidth="1"/>
    <col min="2" max="2" width="5.421875" style="75" customWidth="1"/>
    <col min="3" max="3" width="4.57421875" style="33" customWidth="1"/>
    <col min="4" max="4" width="5.421875" style="33" customWidth="1"/>
    <col min="5" max="5" width="7.57421875" style="76" hidden="1" customWidth="1"/>
    <col min="6" max="6" width="7.57421875" style="76" customWidth="1"/>
    <col min="7" max="7" width="7.00390625" style="76" hidden="1" customWidth="1"/>
    <col min="8" max="8" width="7.140625" style="76" hidden="1" customWidth="1"/>
    <col min="9" max="9" width="7.00390625" style="34" customWidth="1"/>
    <col min="10" max="10" width="6.7109375" style="34" customWidth="1"/>
    <col min="11" max="11" width="7.7109375" style="180" customWidth="1"/>
    <col min="12" max="12" width="7.8515625" style="34" hidden="1" customWidth="1"/>
    <col min="13" max="13" width="6.421875" style="33" hidden="1" customWidth="1"/>
    <col min="14" max="14" width="4.57421875" style="79" hidden="1" customWidth="1"/>
    <col min="15" max="16" width="4.57421875" style="33" hidden="1" customWidth="1"/>
    <col min="17" max="21" width="0" style="33" hidden="1" customWidth="1"/>
    <col min="22" max="23" width="0" style="75" hidden="1" customWidth="1"/>
    <col min="24" max="50" width="0" style="3" hidden="1" customWidth="1"/>
    <col min="51" max="51" width="11.57421875" style="79" customWidth="1"/>
    <col min="52" max="52" width="4.8515625" style="3" customWidth="1"/>
    <col min="53" max="53" width="5.28125" style="3" customWidth="1"/>
    <col min="54" max="54" width="5.421875" style="3" customWidth="1"/>
    <col min="55" max="55" width="7.57421875" style="3" customWidth="1"/>
    <col min="56" max="56" width="4.8515625" style="3" customWidth="1"/>
    <col min="57" max="57" width="5.28125" style="3" customWidth="1"/>
    <col min="58" max="58" width="6.57421875" style="35" customWidth="1"/>
    <col min="59" max="59" width="6.7109375" style="35" customWidth="1"/>
    <col min="60" max="60" width="7.7109375" style="3" customWidth="1"/>
    <col min="61" max="16384" width="9.140625" style="3" customWidth="1"/>
  </cols>
  <sheetData>
    <row r="1" spans="1:60" ht="13.5" thickBot="1">
      <c r="A1" s="42" t="s">
        <v>372</v>
      </c>
      <c r="B1" s="75" t="s">
        <v>373</v>
      </c>
      <c r="C1" s="33" t="s">
        <v>374</v>
      </c>
      <c r="D1" s="33" t="s">
        <v>355</v>
      </c>
      <c r="E1" s="76" t="s">
        <v>375</v>
      </c>
      <c r="F1" s="76" t="s">
        <v>343</v>
      </c>
      <c r="G1" s="76" t="s">
        <v>376</v>
      </c>
      <c r="H1" s="76" t="s">
        <v>377</v>
      </c>
      <c r="I1" s="34" t="s">
        <v>378</v>
      </c>
      <c r="J1" s="34" t="s">
        <v>379</v>
      </c>
      <c r="K1" s="180" t="s">
        <v>380</v>
      </c>
      <c r="L1" s="77"/>
      <c r="AY1"/>
      <c r="AZ1"/>
      <c r="BA1"/>
      <c r="BB1"/>
      <c r="BC1"/>
      <c r="BD1"/>
      <c r="BE1"/>
      <c r="BF1"/>
      <c r="BG1"/>
      <c r="BH1"/>
    </row>
    <row r="2" spans="1:60" ht="13.5" thickBot="1">
      <c r="A2" s="74" t="s">
        <v>13</v>
      </c>
      <c r="B2" s="80">
        <v>17</v>
      </c>
      <c r="C2" s="33">
        <v>16</v>
      </c>
      <c r="D2" s="33">
        <f aca="true" t="shared" si="0" ref="D2:D7">SUM(B2:C2)</f>
        <v>33</v>
      </c>
      <c r="E2" s="76">
        <f>C2/B2</f>
        <v>0.9411764705882353</v>
      </c>
      <c r="F2" s="76">
        <v>1.1057692307692308</v>
      </c>
      <c r="G2" s="76">
        <f>(1/F2)/E2</f>
        <v>0.9608695652173913</v>
      </c>
      <c r="H2" s="76">
        <f aca="true" t="shared" si="1" ref="H2:H8">1-G2</f>
        <v>0.03913043478260869</v>
      </c>
      <c r="I2" s="82">
        <f aca="true" t="shared" si="2" ref="I2:I8">C2*F2</f>
        <v>17.692307692307693</v>
      </c>
      <c r="J2" s="82">
        <f aca="true" t="shared" si="3" ref="J2:J8">B2+I2</f>
        <v>34.69230769230769</v>
      </c>
      <c r="K2" s="101">
        <f>100*I2/J2</f>
        <v>50.99778270509978</v>
      </c>
      <c r="AY2"/>
      <c r="AZ2"/>
      <c r="BA2"/>
      <c r="BB2"/>
      <c r="BC2"/>
      <c r="BD2"/>
      <c r="BE2"/>
      <c r="BF2"/>
      <c r="BG2"/>
      <c r="BH2"/>
    </row>
    <row r="3" spans="1:60" ht="13.5" thickBot="1">
      <c r="A3" s="74" t="s">
        <v>14</v>
      </c>
      <c r="B3" s="80">
        <v>21</v>
      </c>
      <c r="C3" s="33">
        <v>12</v>
      </c>
      <c r="D3" s="33">
        <f t="shared" si="0"/>
        <v>33</v>
      </c>
      <c r="E3" s="76">
        <f>C3/B3</f>
        <v>0.5714285714285714</v>
      </c>
      <c r="F3" s="76">
        <v>1.1057692307692308</v>
      </c>
      <c r="G3" s="76">
        <f>E3/(1/F3)</f>
        <v>0.6318681318681318</v>
      </c>
      <c r="H3" s="76">
        <f t="shared" si="1"/>
        <v>0.36813186813186816</v>
      </c>
      <c r="I3" s="82">
        <f t="shared" si="2"/>
        <v>13.26923076923077</v>
      </c>
      <c r="J3" s="82">
        <f t="shared" si="3"/>
        <v>34.269230769230774</v>
      </c>
      <c r="K3" s="101">
        <f aca="true" t="shared" si="4" ref="K3:K8">100*I3/J3</f>
        <v>38.72053872053871</v>
      </c>
      <c r="AY3"/>
      <c r="AZ3"/>
      <c r="BA3"/>
      <c r="BB3"/>
      <c r="BC3"/>
      <c r="BD3"/>
      <c r="BE3"/>
      <c r="BF3"/>
      <c r="BG3"/>
      <c r="BH3"/>
    </row>
    <row r="4" spans="1:60" ht="13.5" thickBot="1">
      <c r="A4" s="74" t="s">
        <v>15</v>
      </c>
      <c r="B4" s="80">
        <v>29</v>
      </c>
      <c r="C4" s="33">
        <v>22</v>
      </c>
      <c r="D4" s="33">
        <f t="shared" si="0"/>
        <v>51</v>
      </c>
      <c r="E4" s="76">
        <f>C4/B4</f>
        <v>0.7586206896551724</v>
      </c>
      <c r="F4" s="76">
        <v>1.1057692307692308</v>
      </c>
      <c r="G4" s="76">
        <f>E4/(1/F4)</f>
        <v>0.8388594164456233</v>
      </c>
      <c r="H4" s="76">
        <f t="shared" si="1"/>
        <v>0.16114058355437666</v>
      </c>
      <c r="I4" s="82">
        <f t="shared" si="2"/>
        <v>24.32692307692308</v>
      </c>
      <c r="J4" s="82">
        <f t="shared" si="3"/>
        <v>53.32692307692308</v>
      </c>
      <c r="K4" s="101">
        <f t="shared" si="4"/>
        <v>45.618463757663186</v>
      </c>
      <c r="AY4"/>
      <c r="AZ4"/>
      <c r="BA4"/>
      <c r="BB4"/>
      <c r="BC4"/>
      <c r="BD4"/>
      <c r="BE4"/>
      <c r="BF4"/>
      <c r="BG4"/>
      <c r="BH4"/>
    </row>
    <row r="5" spans="1:60" ht="13.5" thickBot="1">
      <c r="A5" s="74" t="s">
        <v>16</v>
      </c>
      <c r="B5" s="80">
        <v>7</v>
      </c>
      <c r="C5" s="33">
        <v>6</v>
      </c>
      <c r="D5" s="33">
        <f t="shared" si="0"/>
        <v>13</v>
      </c>
      <c r="E5" s="76">
        <f>C5/B5</f>
        <v>0.8571428571428571</v>
      </c>
      <c r="F5" s="76">
        <v>1.1057692307692308</v>
      </c>
      <c r="G5" s="76">
        <f>E5/(1/F5)</f>
        <v>0.9478021978021978</v>
      </c>
      <c r="H5" s="76">
        <f t="shared" si="1"/>
        <v>0.052197802197802234</v>
      </c>
      <c r="I5" s="82">
        <f t="shared" si="2"/>
        <v>6.634615384615385</v>
      </c>
      <c r="J5" s="82">
        <f t="shared" si="3"/>
        <v>13.634615384615385</v>
      </c>
      <c r="K5" s="101">
        <f t="shared" si="4"/>
        <v>48.66008462623413</v>
      </c>
      <c r="AY5"/>
      <c r="AZ5"/>
      <c r="BA5"/>
      <c r="BB5"/>
      <c r="BC5"/>
      <c r="BD5"/>
      <c r="BE5"/>
      <c r="BF5"/>
      <c r="BG5"/>
      <c r="BH5"/>
    </row>
    <row r="6" spans="1:60" ht="13.5" thickBot="1">
      <c r="A6" s="74" t="s">
        <v>17</v>
      </c>
      <c r="B6" s="80">
        <v>34</v>
      </c>
      <c r="C6" s="33">
        <v>29</v>
      </c>
      <c r="D6" s="33">
        <f t="shared" si="0"/>
        <v>63</v>
      </c>
      <c r="E6" s="76">
        <f>C6/B6</f>
        <v>0.8529411764705882</v>
      </c>
      <c r="F6" s="76">
        <v>1.1057692307692308</v>
      </c>
      <c r="G6" s="76">
        <f>E6/(1/F6)</f>
        <v>0.943156108597285</v>
      </c>
      <c r="H6" s="76">
        <f t="shared" si="1"/>
        <v>0.05684389140271495</v>
      </c>
      <c r="I6" s="82">
        <f t="shared" si="2"/>
        <v>32.06730769230769</v>
      </c>
      <c r="J6" s="82">
        <f t="shared" si="3"/>
        <v>66.0673076923077</v>
      </c>
      <c r="K6" s="101">
        <f t="shared" si="4"/>
        <v>48.53733081065347</v>
      </c>
      <c r="AY6"/>
      <c r="AZ6"/>
      <c r="BA6"/>
      <c r="BB6"/>
      <c r="BC6"/>
      <c r="BD6"/>
      <c r="BE6"/>
      <c r="BF6"/>
      <c r="BG6"/>
      <c r="BH6"/>
    </row>
    <row r="7" spans="1:60" ht="26.25" thickBot="1">
      <c r="A7" s="74" t="s">
        <v>18</v>
      </c>
      <c r="B7" s="80">
        <v>7</v>
      </c>
      <c r="C7" s="33">
        <v>19</v>
      </c>
      <c r="D7" s="33">
        <f t="shared" si="0"/>
        <v>26</v>
      </c>
      <c r="E7" s="76">
        <f>B7/C7</f>
        <v>0.3684210526315789</v>
      </c>
      <c r="F7" s="76">
        <v>1.1057692307692308</v>
      </c>
      <c r="G7" s="76">
        <f>E7/(F7)</f>
        <v>0.33318077803203655</v>
      </c>
      <c r="H7" s="76">
        <f t="shared" si="1"/>
        <v>0.6668192219679634</v>
      </c>
      <c r="I7" s="82">
        <f t="shared" si="2"/>
        <v>21.009615384615387</v>
      </c>
      <c r="J7" s="82">
        <f t="shared" si="3"/>
        <v>28.009615384615387</v>
      </c>
      <c r="K7" s="101">
        <f t="shared" si="4"/>
        <v>75.00858221764504</v>
      </c>
      <c r="AY7"/>
      <c r="AZ7"/>
      <c r="BA7"/>
      <c r="BB7"/>
      <c r="BC7"/>
      <c r="BD7"/>
      <c r="BE7"/>
      <c r="BF7"/>
      <c r="BG7"/>
      <c r="BH7"/>
    </row>
    <row r="8" spans="1:60" ht="13.5" thickBot="1">
      <c r="A8" s="42" t="s">
        <v>351</v>
      </c>
      <c r="B8" s="80">
        <f>SUM(B2:B7)</f>
        <v>115</v>
      </c>
      <c r="C8" s="33">
        <f>SUM(C2:C7)</f>
        <v>104</v>
      </c>
      <c r="D8" s="81">
        <f>SUM(D2:D7)</f>
        <v>219</v>
      </c>
      <c r="E8" s="76">
        <v>1.1057692307692308</v>
      </c>
      <c r="F8" s="76">
        <v>1.1057692307692308</v>
      </c>
      <c r="G8" s="76">
        <f>F8/E8</f>
        <v>1</v>
      </c>
      <c r="H8" s="76">
        <f t="shared" si="1"/>
        <v>0</v>
      </c>
      <c r="I8" s="82">
        <f t="shared" si="2"/>
        <v>115</v>
      </c>
      <c r="J8" s="82">
        <f t="shared" si="3"/>
        <v>230</v>
      </c>
      <c r="K8" s="101">
        <f t="shared" si="4"/>
        <v>50</v>
      </c>
      <c r="AY8"/>
      <c r="AZ8"/>
      <c r="BA8"/>
      <c r="BB8"/>
      <c r="BC8"/>
      <c r="BD8"/>
      <c r="BE8"/>
      <c r="BF8"/>
      <c r="BG8"/>
      <c r="BH8"/>
    </row>
    <row r="9" spans="2:60" ht="15.75">
      <c r="B9" s="84" t="s">
        <v>381</v>
      </c>
      <c r="C9" s="79"/>
      <c r="D9" s="54"/>
      <c r="E9" s="85"/>
      <c r="F9" s="85"/>
      <c r="G9" s="85"/>
      <c r="H9" s="85"/>
      <c r="I9" s="86"/>
      <c r="J9" s="87"/>
      <c r="K9" s="181"/>
      <c r="AY9" s="157" t="s">
        <v>382</v>
      </c>
      <c r="AZ9" s="165" t="s">
        <v>383</v>
      </c>
      <c r="BA9" s="165"/>
      <c r="BB9" s="165"/>
      <c r="BC9" s="165"/>
      <c r="BD9" s="165" t="s">
        <v>384</v>
      </c>
      <c r="BE9" s="165"/>
      <c r="BF9" s="165"/>
      <c r="BG9" s="165"/>
      <c r="BH9" s="165"/>
    </row>
    <row r="10" spans="1:60" s="94" customFormat="1" ht="16.5" thickBot="1">
      <c r="A10" s="88" t="s">
        <v>385</v>
      </c>
      <c r="B10" s="89" t="s">
        <v>373</v>
      </c>
      <c r="C10" s="90" t="s">
        <v>374</v>
      </c>
      <c r="D10" s="90" t="s">
        <v>355</v>
      </c>
      <c r="E10" s="91" t="s">
        <v>375</v>
      </c>
      <c r="F10" s="91" t="s">
        <v>343</v>
      </c>
      <c r="G10" s="91" t="s">
        <v>376</v>
      </c>
      <c r="H10" s="91" t="s">
        <v>377</v>
      </c>
      <c r="I10" s="92" t="s">
        <v>378</v>
      </c>
      <c r="J10" s="92" t="s">
        <v>379</v>
      </c>
      <c r="K10" s="182" t="s">
        <v>386</v>
      </c>
      <c r="L10" s="92"/>
      <c r="M10" s="90"/>
      <c r="N10" s="93"/>
      <c r="O10" s="90"/>
      <c r="P10" s="90"/>
      <c r="Q10" s="90"/>
      <c r="R10" s="90"/>
      <c r="S10" s="90"/>
      <c r="T10" s="90"/>
      <c r="U10" s="90"/>
      <c r="V10" s="89"/>
      <c r="W10" s="89"/>
      <c r="AY10" s="158" t="s">
        <v>387</v>
      </c>
      <c r="AZ10" s="162" t="s">
        <v>373</v>
      </c>
      <c r="BA10" s="162" t="s">
        <v>374</v>
      </c>
      <c r="BB10" s="162" t="s">
        <v>355</v>
      </c>
      <c r="BC10" s="162" t="s">
        <v>388</v>
      </c>
      <c r="BD10" s="162" t="s">
        <v>373</v>
      </c>
      <c r="BE10" s="162" t="s">
        <v>374</v>
      </c>
      <c r="BF10" s="163" t="s">
        <v>378</v>
      </c>
      <c r="BG10" s="163" t="s">
        <v>379</v>
      </c>
      <c r="BH10" s="162" t="s">
        <v>380</v>
      </c>
    </row>
    <row r="11" spans="1:60" ht="12.75">
      <c r="A11" s="42" t="s">
        <v>262</v>
      </c>
      <c r="B11" s="75">
        <v>42</v>
      </c>
      <c r="C11" s="33">
        <v>27</v>
      </c>
      <c r="D11" s="33">
        <f>SUM(B11:C11)</f>
        <v>69</v>
      </c>
      <c r="E11" s="76">
        <f>C11/B11</f>
        <v>0.6428571428571429</v>
      </c>
      <c r="F11" s="76">
        <f>B11/C11</f>
        <v>1.5555555555555556</v>
      </c>
      <c r="G11" s="76">
        <f>E11/(1/F11)</f>
        <v>1.0000000000000002</v>
      </c>
      <c r="H11" s="76">
        <v>0</v>
      </c>
      <c r="I11" s="82">
        <f>C11*F11</f>
        <v>42</v>
      </c>
      <c r="J11" s="82">
        <f>B11+I11</f>
        <v>84</v>
      </c>
      <c r="K11" s="101">
        <f>100*I11/J11</f>
        <v>50</v>
      </c>
      <c r="AY11" s="159" t="s">
        <v>361</v>
      </c>
      <c r="AZ11" s="147">
        <v>30</v>
      </c>
      <c r="BA11" s="147">
        <v>30</v>
      </c>
      <c r="BB11" s="147">
        <f aca="true" t="shared" si="5" ref="BB11:BB17">SUM(AZ11:BA11)</f>
        <v>60</v>
      </c>
      <c r="BC11" s="124">
        <f aca="true" t="shared" si="6" ref="BC11:BC17">AZ11/BA11</f>
        <v>1</v>
      </c>
      <c r="BD11" s="147">
        <v>2</v>
      </c>
      <c r="BE11" s="147">
        <v>9</v>
      </c>
      <c r="BF11" s="148">
        <f aca="true" t="shared" si="7" ref="BF11:BF17">BE11*BC11</f>
        <v>9</v>
      </c>
      <c r="BG11" s="148">
        <f aca="true" t="shared" si="8" ref="BG11:BG17">BD11+BF11</f>
        <v>11</v>
      </c>
      <c r="BH11" s="149">
        <f>100*BF11/BG11</f>
        <v>81.81818181818181</v>
      </c>
    </row>
    <row r="12" spans="1:60" ht="12.75">
      <c r="A12" s="42" t="s">
        <v>296</v>
      </c>
      <c r="B12" s="75">
        <v>24</v>
      </c>
      <c r="C12" s="33">
        <v>15</v>
      </c>
      <c r="D12" s="33">
        <f>SUM(B12:C12)</f>
        <v>39</v>
      </c>
      <c r="E12" s="76">
        <f>C12/B12</f>
        <v>0.625</v>
      </c>
      <c r="F12" s="76">
        <f>B12/C12</f>
        <v>1.6</v>
      </c>
      <c r="G12" s="76">
        <f>E12/(1/F12)</f>
        <v>1</v>
      </c>
      <c r="H12" s="76">
        <f>1-G12</f>
        <v>0</v>
      </c>
      <c r="I12" s="82">
        <f>C12*F12</f>
        <v>24</v>
      </c>
      <c r="J12" s="82">
        <f>B12+I12</f>
        <v>48</v>
      </c>
      <c r="K12" s="101">
        <f>100*I12/J12</f>
        <v>50</v>
      </c>
      <c r="AY12" s="160" t="s">
        <v>362</v>
      </c>
      <c r="AZ12" s="147">
        <v>38</v>
      </c>
      <c r="BA12" s="147">
        <v>37</v>
      </c>
      <c r="BB12" s="147">
        <f t="shared" si="5"/>
        <v>75</v>
      </c>
      <c r="BC12" s="124">
        <f t="shared" si="6"/>
        <v>1.027027027027027</v>
      </c>
      <c r="BD12" s="147">
        <v>4</v>
      </c>
      <c r="BE12" s="147">
        <v>5</v>
      </c>
      <c r="BF12" s="148">
        <f t="shared" si="7"/>
        <v>5.135135135135135</v>
      </c>
      <c r="BG12" s="148">
        <f t="shared" si="8"/>
        <v>9.135135135135135</v>
      </c>
      <c r="BH12" s="149">
        <f aca="true" t="shared" si="9" ref="BH12:BH17">100*BF12/BG12</f>
        <v>56.21301775147929</v>
      </c>
    </row>
    <row r="13" spans="1:60" ht="12.75">
      <c r="A13" s="42" t="s">
        <v>344</v>
      </c>
      <c r="B13" s="75">
        <v>21</v>
      </c>
      <c r="C13" s="33">
        <v>27</v>
      </c>
      <c r="D13" s="33">
        <f>SUM(B13:C13)</f>
        <v>48</v>
      </c>
      <c r="E13" s="76">
        <f>B13/C13</f>
        <v>0.7777777777777778</v>
      </c>
      <c r="F13" s="76">
        <f>B13/C13</f>
        <v>0.7777777777777778</v>
      </c>
      <c r="G13" s="76">
        <f>E13/F13</f>
        <v>1</v>
      </c>
      <c r="H13" s="76">
        <f>1-G13</f>
        <v>0</v>
      </c>
      <c r="I13" s="82">
        <f>C13*F13</f>
        <v>21</v>
      </c>
      <c r="J13" s="82">
        <f>B13+I13</f>
        <v>42</v>
      </c>
      <c r="K13" s="101">
        <f>100*I13/J13</f>
        <v>50</v>
      </c>
      <c r="AY13" s="159" t="s">
        <v>364</v>
      </c>
      <c r="AZ13" s="147">
        <v>19</v>
      </c>
      <c r="BA13" s="147">
        <v>20</v>
      </c>
      <c r="BB13" s="147">
        <f t="shared" si="5"/>
        <v>39</v>
      </c>
      <c r="BC13" s="124">
        <f t="shared" si="6"/>
        <v>0.95</v>
      </c>
      <c r="BD13" s="147">
        <v>1</v>
      </c>
      <c r="BE13" s="147">
        <v>3</v>
      </c>
      <c r="BF13" s="148">
        <f t="shared" si="7"/>
        <v>2.8499999999999996</v>
      </c>
      <c r="BG13" s="148">
        <f t="shared" si="8"/>
        <v>3.8499999999999996</v>
      </c>
      <c r="BH13" s="149">
        <f t="shared" si="9"/>
        <v>74.02597402597402</v>
      </c>
    </row>
    <row r="14" spans="1:60" ht="12.75">
      <c r="A14" s="42" t="s">
        <v>345</v>
      </c>
      <c r="B14" s="75">
        <v>28</v>
      </c>
      <c r="C14" s="33">
        <v>35</v>
      </c>
      <c r="D14" s="33">
        <f>SUM(B14:C14)</f>
        <v>63</v>
      </c>
      <c r="E14" s="76">
        <f>B14/C14</f>
        <v>0.8</v>
      </c>
      <c r="F14" s="76">
        <f>B14/C14</f>
        <v>0.8</v>
      </c>
      <c r="G14" s="76">
        <f>E14/F14</f>
        <v>1</v>
      </c>
      <c r="H14" s="76">
        <f>1-G14</f>
        <v>0</v>
      </c>
      <c r="I14" s="82">
        <f>C14*F14</f>
        <v>28</v>
      </c>
      <c r="J14" s="82">
        <f>B14+I14</f>
        <v>56</v>
      </c>
      <c r="K14" s="101">
        <f>100*I14/J14</f>
        <v>50</v>
      </c>
      <c r="AY14" s="159" t="s">
        <v>365</v>
      </c>
      <c r="AZ14" s="147">
        <v>12</v>
      </c>
      <c r="BA14" s="147">
        <v>8</v>
      </c>
      <c r="BB14" s="147">
        <f t="shared" si="5"/>
        <v>20</v>
      </c>
      <c r="BC14" s="124">
        <f t="shared" si="6"/>
        <v>1.5</v>
      </c>
      <c r="BD14" s="147">
        <v>0</v>
      </c>
      <c r="BE14" s="147">
        <v>2</v>
      </c>
      <c r="BF14" s="148">
        <f t="shared" si="7"/>
        <v>3</v>
      </c>
      <c r="BG14" s="148">
        <f t="shared" si="8"/>
        <v>3</v>
      </c>
      <c r="BH14" s="149">
        <f t="shared" si="9"/>
        <v>100</v>
      </c>
    </row>
    <row r="15" spans="1:60" ht="12.75">
      <c r="A15" s="42" t="s">
        <v>351</v>
      </c>
      <c r="B15" s="75">
        <f>SUM(B11:B14)</f>
        <v>115</v>
      </c>
      <c r="C15" s="33">
        <f>SUM(C11:C14)</f>
        <v>104</v>
      </c>
      <c r="D15" s="33">
        <f>SUM(D11:D14)</f>
        <v>219</v>
      </c>
      <c r="E15" s="76">
        <f>C15/B15</f>
        <v>0.9043478260869565</v>
      </c>
      <c r="F15" s="76">
        <f>B15/C15</f>
        <v>1.1057692307692308</v>
      </c>
      <c r="G15" s="76">
        <f>E11/(1/F11)</f>
        <v>1.0000000000000002</v>
      </c>
      <c r="H15" s="76">
        <v>0</v>
      </c>
      <c r="I15" s="82">
        <f>C15*F15</f>
        <v>115</v>
      </c>
      <c r="J15" s="82">
        <f>B15+I15</f>
        <v>230</v>
      </c>
      <c r="K15" s="101">
        <f>100*I15/J15</f>
        <v>50</v>
      </c>
      <c r="AY15" s="159" t="s">
        <v>367</v>
      </c>
      <c r="AZ15" s="147">
        <v>9</v>
      </c>
      <c r="BA15" s="147">
        <v>6</v>
      </c>
      <c r="BB15" s="147">
        <f t="shared" si="5"/>
        <v>15</v>
      </c>
      <c r="BC15" s="124">
        <f t="shared" si="6"/>
        <v>1.5</v>
      </c>
      <c r="BD15" s="147">
        <v>0</v>
      </c>
      <c r="BE15" s="147">
        <v>0</v>
      </c>
      <c r="BF15" s="148">
        <f t="shared" si="7"/>
        <v>0</v>
      </c>
      <c r="BG15" s="148">
        <f t="shared" si="8"/>
        <v>0</v>
      </c>
      <c r="BH15" s="149">
        <v>0</v>
      </c>
    </row>
    <row r="16" spans="1:60" s="94" customFormat="1" ht="13.5" thickBot="1">
      <c r="A16" s="88" t="s">
        <v>13</v>
      </c>
      <c r="B16" s="89" t="s">
        <v>373</v>
      </c>
      <c r="C16" s="90" t="s">
        <v>374</v>
      </c>
      <c r="D16" s="90" t="s">
        <v>355</v>
      </c>
      <c r="E16" s="91" t="s">
        <v>375</v>
      </c>
      <c r="F16" s="91" t="s">
        <v>343</v>
      </c>
      <c r="G16" s="91" t="s">
        <v>376</v>
      </c>
      <c r="H16" s="91" t="s">
        <v>377</v>
      </c>
      <c r="I16" s="92" t="s">
        <v>378</v>
      </c>
      <c r="J16" s="92" t="s">
        <v>379</v>
      </c>
      <c r="K16" s="182" t="s">
        <v>386</v>
      </c>
      <c r="L16" s="92"/>
      <c r="M16" s="90"/>
      <c r="N16" s="93"/>
      <c r="O16" s="90"/>
      <c r="P16" s="90"/>
      <c r="Q16" s="90"/>
      <c r="R16" s="90"/>
      <c r="S16" s="90"/>
      <c r="T16" s="90"/>
      <c r="U16" s="90"/>
      <c r="V16" s="89"/>
      <c r="W16" s="89"/>
      <c r="AY16" s="159" t="s">
        <v>368</v>
      </c>
      <c r="AZ16" s="147">
        <v>7</v>
      </c>
      <c r="BA16" s="147">
        <v>3</v>
      </c>
      <c r="BB16" s="147">
        <f t="shared" si="5"/>
        <v>10</v>
      </c>
      <c r="BC16" s="124">
        <f t="shared" si="6"/>
        <v>2.3333333333333335</v>
      </c>
      <c r="BD16" s="147">
        <v>0</v>
      </c>
      <c r="BE16" s="147">
        <v>0</v>
      </c>
      <c r="BF16" s="148">
        <f t="shared" si="7"/>
        <v>0</v>
      </c>
      <c r="BG16" s="148">
        <f t="shared" si="8"/>
        <v>0</v>
      </c>
      <c r="BH16" s="149">
        <v>0</v>
      </c>
    </row>
    <row r="17" spans="1:60" ht="12.75">
      <c r="A17" s="42" t="s">
        <v>262</v>
      </c>
      <c r="B17" s="75">
        <v>4</v>
      </c>
      <c r="C17" s="33">
        <v>5</v>
      </c>
      <c r="D17" s="33">
        <f>SUM(B17:C17)</f>
        <v>9</v>
      </c>
      <c r="E17" s="76">
        <f>B17/C17</f>
        <v>0.8</v>
      </c>
      <c r="F17" s="76">
        <v>1.5555555555555556</v>
      </c>
      <c r="G17" s="76">
        <f>E17/F17</f>
        <v>0.5142857142857143</v>
      </c>
      <c r="H17" s="76">
        <f>1-G17</f>
        <v>0.48571428571428565</v>
      </c>
      <c r="I17" s="82">
        <f>C17*F17</f>
        <v>7.777777777777778</v>
      </c>
      <c r="J17" s="82">
        <f>B17+I17</f>
        <v>11.777777777777779</v>
      </c>
      <c r="K17" s="101">
        <f>100*I17/J17</f>
        <v>66.03773584905659</v>
      </c>
      <c r="AY17" s="161" t="s">
        <v>355</v>
      </c>
      <c r="AZ17" s="150">
        <f>SUM(AZ11:AZ16)</f>
        <v>115</v>
      </c>
      <c r="BA17" s="150">
        <f>SUM(BA11:BA16)</f>
        <v>104</v>
      </c>
      <c r="BB17" s="150">
        <f t="shared" si="5"/>
        <v>219</v>
      </c>
      <c r="BC17" s="151">
        <f t="shared" si="6"/>
        <v>1.1057692307692308</v>
      </c>
      <c r="BD17" s="152">
        <f>SUM(BD11:BD16)</f>
        <v>7</v>
      </c>
      <c r="BE17" s="152">
        <f>SUM(BE11:BE16)</f>
        <v>19</v>
      </c>
      <c r="BF17" s="153">
        <f t="shared" si="7"/>
        <v>21.009615384615387</v>
      </c>
      <c r="BG17" s="153">
        <f t="shared" si="8"/>
        <v>28.009615384615387</v>
      </c>
      <c r="BH17" s="152">
        <f t="shared" si="9"/>
        <v>75.00858221764504</v>
      </c>
    </row>
    <row r="18" spans="1:60" ht="13.5" thickBot="1">
      <c r="A18" s="42" t="s">
        <v>296</v>
      </c>
      <c r="B18" s="75">
        <v>7</v>
      </c>
      <c r="C18" s="33">
        <v>5</v>
      </c>
      <c r="D18" s="33">
        <f>SUM(B18:C18)</f>
        <v>12</v>
      </c>
      <c r="E18" s="76">
        <f>C18/B18</f>
        <v>0.7142857142857143</v>
      </c>
      <c r="F18" s="76">
        <v>1.6</v>
      </c>
      <c r="G18" s="76">
        <f>(1/F18)/E18</f>
        <v>0.875</v>
      </c>
      <c r="H18" s="76">
        <f>1-G18</f>
        <v>0.125</v>
      </c>
      <c r="I18" s="82">
        <f>C18*F18</f>
        <v>8</v>
      </c>
      <c r="J18" s="82">
        <f>B18+I18</f>
        <v>15</v>
      </c>
      <c r="K18" s="101">
        <f>100*I18/J18</f>
        <v>53.333333333333336</v>
      </c>
      <c r="AY18" s="164" t="s">
        <v>356</v>
      </c>
      <c r="AZ18" s="154"/>
      <c r="BA18" s="154"/>
      <c r="BB18" s="154"/>
      <c r="BC18" s="154"/>
      <c r="BD18" s="155">
        <f>BD17/AZ17*100</f>
        <v>6.086956521739131</v>
      </c>
      <c r="BE18" s="155">
        <f>BE17/BA17*100</f>
        <v>18.269230769230766</v>
      </c>
      <c r="BF18" s="156"/>
      <c r="BG18" s="156"/>
      <c r="BH18" s="154"/>
    </row>
    <row r="19" spans="1:11" ht="12.75">
      <c r="A19" s="42" t="s">
        <v>344</v>
      </c>
      <c r="B19" s="75">
        <v>2</v>
      </c>
      <c r="C19" s="33">
        <v>3</v>
      </c>
      <c r="D19" s="33">
        <f>SUM(B19:C19)</f>
        <v>5</v>
      </c>
      <c r="E19" s="76">
        <f>B19/C19</f>
        <v>0.6666666666666666</v>
      </c>
      <c r="F19" s="76">
        <v>0.7777777777777778</v>
      </c>
      <c r="G19" s="76">
        <f>E19/F19</f>
        <v>0.8571428571428571</v>
      </c>
      <c r="H19" s="76">
        <f>1-G19</f>
        <v>0.1428571428571429</v>
      </c>
      <c r="I19" s="82">
        <f>C19*F19</f>
        <v>2.3333333333333335</v>
      </c>
      <c r="J19" s="82">
        <f>B19+I19</f>
        <v>4.333333333333334</v>
      </c>
      <c r="K19" s="101">
        <f>100*I19/J19</f>
        <v>53.84615384615384</v>
      </c>
    </row>
    <row r="20" spans="1:56" ht="12.75">
      <c r="A20" s="42" t="s">
        <v>345</v>
      </c>
      <c r="B20" s="75">
        <v>4</v>
      </c>
      <c r="C20" s="33">
        <v>3</v>
      </c>
      <c r="D20" s="33">
        <f>SUM(B20:C20)</f>
        <v>7</v>
      </c>
      <c r="E20" s="76">
        <f>C20/B20</f>
        <v>0.75</v>
      </c>
      <c r="F20" s="76">
        <v>0.8</v>
      </c>
      <c r="G20" s="76">
        <f>E20/(1/F20)</f>
        <v>0.6</v>
      </c>
      <c r="H20" s="76">
        <f>1-G20</f>
        <v>0.4</v>
      </c>
      <c r="I20" s="82">
        <f>C20*F20</f>
        <v>2.4000000000000004</v>
      </c>
      <c r="J20" s="82">
        <f>B20+I20</f>
        <v>6.4</v>
      </c>
      <c r="K20" s="101">
        <f>100*I20/J20</f>
        <v>37.5</v>
      </c>
      <c r="AZ20" s="3" t="s">
        <v>30</v>
      </c>
      <c r="BD20" s="3" t="s">
        <v>389</v>
      </c>
    </row>
    <row r="21" spans="1:59" ht="12.75">
      <c r="A21" s="42" t="s">
        <v>351</v>
      </c>
      <c r="B21" s="75">
        <f>SUM(B17:B20)</f>
        <v>17</v>
      </c>
      <c r="C21" s="33">
        <f>SUM(C17:C20)</f>
        <v>16</v>
      </c>
      <c r="D21" s="33">
        <f>SUM(D17:D20)</f>
        <v>33</v>
      </c>
      <c r="E21" s="76">
        <f>C21/B21</f>
        <v>0.9411764705882353</v>
      </c>
      <c r="F21" s="76">
        <v>1.1057692307692308</v>
      </c>
      <c r="G21" s="76">
        <f>(1/F21)/E21</f>
        <v>0.9608695652173913</v>
      </c>
      <c r="H21" s="76">
        <f>1-G21</f>
        <v>0.03913043478260869</v>
      </c>
      <c r="I21" s="82">
        <f>C21*F21</f>
        <v>17.692307692307693</v>
      </c>
      <c r="J21" s="82">
        <f>B21+I21</f>
        <v>34.69230769230769</v>
      </c>
      <c r="K21" s="101">
        <f>100*I21/J21</f>
        <v>50.99778270509978</v>
      </c>
      <c r="AZ21" s="3" t="s">
        <v>145</v>
      </c>
      <c r="BA21" s="3" t="s">
        <v>363</v>
      </c>
      <c r="BB21" s="3" t="s">
        <v>36</v>
      </c>
      <c r="BC21" s="3" t="s">
        <v>366</v>
      </c>
      <c r="BD21" s="3" t="s">
        <v>145</v>
      </c>
      <c r="BE21" s="3" t="s">
        <v>363</v>
      </c>
      <c r="BF21" s="3" t="s">
        <v>36</v>
      </c>
      <c r="BG21" s="3" t="s">
        <v>366</v>
      </c>
    </row>
    <row r="22" spans="1:59" s="94" customFormat="1" ht="13.5" thickBot="1">
      <c r="A22" s="88" t="s">
        <v>14</v>
      </c>
      <c r="B22" s="89" t="s">
        <v>373</v>
      </c>
      <c r="C22" s="90" t="s">
        <v>374</v>
      </c>
      <c r="D22" s="90" t="s">
        <v>355</v>
      </c>
      <c r="E22" s="91" t="s">
        <v>375</v>
      </c>
      <c r="F22" s="91" t="s">
        <v>343</v>
      </c>
      <c r="G22" s="91" t="s">
        <v>376</v>
      </c>
      <c r="H22" s="91" t="s">
        <v>377</v>
      </c>
      <c r="I22" s="92" t="s">
        <v>378</v>
      </c>
      <c r="J22" s="92" t="s">
        <v>379</v>
      </c>
      <c r="K22" s="182" t="s">
        <v>380</v>
      </c>
      <c r="L22" s="92"/>
      <c r="M22" s="90"/>
      <c r="N22" s="93"/>
      <c r="O22" s="90"/>
      <c r="P22" s="90"/>
      <c r="Q22" s="90"/>
      <c r="R22" s="90"/>
      <c r="S22" s="90"/>
      <c r="T22" s="90"/>
      <c r="U22" s="90"/>
      <c r="V22" s="89"/>
      <c r="W22" s="89"/>
      <c r="AY22" s="93" t="s">
        <v>374</v>
      </c>
      <c r="AZ22" s="94">
        <v>15</v>
      </c>
      <c r="BA22" s="94">
        <v>9</v>
      </c>
      <c r="BD22" s="94">
        <v>6</v>
      </c>
      <c r="BE22" s="94">
        <v>4</v>
      </c>
      <c r="BF22" s="146"/>
      <c r="BG22" s="146"/>
    </row>
    <row r="23" spans="1:59" ht="12.75">
      <c r="A23" s="42" t="s">
        <v>262</v>
      </c>
      <c r="B23" s="75">
        <v>10</v>
      </c>
      <c r="C23" s="33">
        <v>2</v>
      </c>
      <c r="D23" s="33">
        <f>SUM(B23:C23)</f>
        <v>12</v>
      </c>
      <c r="E23" s="76">
        <f>C23/B23</f>
        <v>0.2</v>
      </c>
      <c r="F23" s="76">
        <v>1.5555555555555556</v>
      </c>
      <c r="G23" s="76">
        <f>E23/(1/F23)</f>
        <v>0.31111111111111117</v>
      </c>
      <c r="H23" s="76">
        <f>1-G23</f>
        <v>0.6888888888888889</v>
      </c>
      <c r="I23" s="82">
        <f>C23*F23</f>
        <v>3.111111111111111</v>
      </c>
      <c r="J23" s="82">
        <f>B23+I23</f>
        <v>13.11111111111111</v>
      </c>
      <c r="K23" s="101">
        <f>100*I23/J23</f>
        <v>23.728813559322038</v>
      </c>
      <c r="AY23" s="79" t="s">
        <v>373</v>
      </c>
      <c r="BB23" s="3">
        <v>4</v>
      </c>
      <c r="BC23" s="3">
        <v>7</v>
      </c>
      <c r="BF23" s="35">
        <v>5</v>
      </c>
      <c r="BG23" s="35">
        <v>7</v>
      </c>
    </row>
    <row r="24" spans="1:11" ht="12.75">
      <c r="A24" s="42" t="s">
        <v>296</v>
      </c>
      <c r="B24" s="75">
        <v>5</v>
      </c>
      <c r="C24" s="33">
        <v>2</v>
      </c>
      <c r="D24" s="33">
        <f>SUM(B24:C24)</f>
        <v>7</v>
      </c>
      <c r="E24" s="76">
        <f>C24/B24</f>
        <v>0.4</v>
      </c>
      <c r="F24" s="76">
        <v>1.6</v>
      </c>
      <c r="G24" s="76">
        <f>E24/(1/F24)</f>
        <v>0.64</v>
      </c>
      <c r="H24" s="76">
        <f>1-G24</f>
        <v>0.36</v>
      </c>
      <c r="I24" s="82">
        <f>C24*F24</f>
        <v>3.2</v>
      </c>
      <c r="J24" s="82">
        <f>B24+I24</f>
        <v>8.2</v>
      </c>
      <c r="K24" s="101">
        <f>100*I24/J24</f>
        <v>39.024390243902445</v>
      </c>
    </row>
    <row r="25" spans="1:11" ht="12.75">
      <c r="A25" s="42" t="s">
        <v>344</v>
      </c>
      <c r="B25" s="75">
        <v>5</v>
      </c>
      <c r="C25" s="33">
        <v>5</v>
      </c>
      <c r="D25" s="33">
        <f>SUM(B25:C25)</f>
        <v>10</v>
      </c>
      <c r="E25" s="76">
        <f>B25/C25</f>
        <v>1</v>
      </c>
      <c r="F25" s="76">
        <v>0.7777777777777778</v>
      </c>
      <c r="G25" s="76">
        <f>F25/E25</f>
        <v>0.7777777777777778</v>
      </c>
      <c r="H25" s="76">
        <f>1-G25</f>
        <v>0.2222222222222222</v>
      </c>
      <c r="I25" s="82">
        <f>C25*F25</f>
        <v>3.888888888888889</v>
      </c>
      <c r="J25" s="82">
        <f>B25+I25</f>
        <v>8.88888888888889</v>
      </c>
      <c r="K25" s="101">
        <f>100*I25/J25</f>
        <v>43.74999999999999</v>
      </c>
    </row>
    <row r="26" spans="1:11" ht="12.75">
      <c r="A26" s="42" t="s">
        <v>345</v>
      </c>
      <c r="B26" s="75">
        <v>1</v>
      </c>
      <c r="C26" s="33">
        <v>3</v>
      </c>
      <c r="D26" s="33">
        <f>SUM(B26:C26)</f>
        <v>4</v>
      </c>
      <c r="E26" s="76">
        <f>B26/C26</f>
        <v>0.3333333333333333</v>
      </c>
      <c r="F26" s="76">
        <v>0.8</v>
      </c>
      <c r="G26" s="76">
        <f>E26/(F26)</f>
        <v>0.41666666666666663</v>
      </c>
      <c r="H26" s="76">
        <f>1-G26</f>
        <v>0.5833333333333334</v>
      </c>
      <c r="I26" s="82">
        <f>C26*F26</f>
        <v>2.4000000000000004</v>
      </c>
      <c r="J26" s="82">
        <f>B26+I26</f>
        <v>3.4000000000000004</v>
      </c>
      <c r="K26" s="101">
        <f>100*I26/J26</f>
        <v>70.58823529411765</v>
      </c>
    </row>
    <row r="27" spans="1:11" ht="12.75">
      <c r="A27" s="42" t="s">
        <v>351</v>
      </c>
      <c r="B27" s="75">
        <f>SUM(B23:B26)</f>
        <v>21</v>
      </c>
      <c r="C27" s="33">
        <f>SUM(C23:C26)</f>
        <v>12</v>
      </c>
      <c r="D27" s="33">
        <f>SUM(D23:D26)</f>
        <v>33</v>
      </c>
      <c r="E27" s="76">
        <f>C27/B27</f>
        <v>0.5714285714285714</v>
      </c>
      <c r="F27" s="76">
        <v>1.1057692307692308</v>
      </c>
      <c r="G27" s="76">
        <f>E27/(1/F27)</f>
        <v>0.6318681318681318</v>
      </c>
      <c r="H27" s="76">
        <f>1-G27</f>
        <v>0.36813186813186816</v>
      </c>
      <c r="I27" s="82">
        <f>C27*F27</f>
        <v>13.26923076923077</v>
      </c>
      <c r="J27" s="82">
        <f>B27+I27</f>
        <v>34.269230769230774</v>
      </c>
      <c r="K27" s="101">
        <f>100*I27/J27</f>
        <v>38.72053872053871</v>
      </c>
    </row>
    <row r="28" spans="1:59" s="94" customFormat="1" ht="13.5" thickBot="1">
      <c r="A28" s="88" t="s">
        <v>15</v>
      </c>
      <c r="B28" s="89" t="s">
        <v>373</v>
      </c>
      <c r="C28" s="90" t="s">
        <v>374</v>
      </c>
      <c r="D28" s="90" t="s">
        <v>355</v>
      </c>
      <c r="E28" s="91" t="s">
        <v>375</v>
      </c>
      <c r="F28" s="91" t="s">
        <v>343</v>
      </c>
      <c r="G28" s="91" t="s">
        <v>376</v>
      </c>
      <c r="H28" s="91" t="s">
        <v>377</v>
      </c>
      <c r="I28" s="92" t="s">
        <v>378</v>
      </c>
      <c r="J28" s="92" t="s">
        <v>379</v>
      </c>
      <c r="K28" s="182" t="s">
        <v>380</v>
      </c>
      <c r="L28" s="92"/>
      <c r="M28" s="90"/>
      <c r="N28" s="93"/>
      <c r="O28" s="90"/>
      <c r="P28" s="90"/>
      <c r="Q28" s="90"/>
      <c r="R28" s="90"/>
      <c r="S28" s="90"/>
      <c r="T28" s="90"/>
      <c r="U28" s="90"/>
      <c r="V28" s="89"/>
      <c r="W28" s="89"/>
      <c r="AY28" s="93"/>
      <c r="BF28" s="146"/>
      <c r="BG28" s="146"/>
    </row>
    <row r="29" spans="1:11" ht="12.75">
      <c r="A29" s="42" t="s">
        <v>262</v>
      </c>
      <c r="B29" s="75">
        <v>10</v>
      </c>
      <c r="C29" s="33">
        <v>8</v>
      </c>
      <c r="D29" s="33">
        <f>SUM(B29:C29)</f>
        <v>18</v>
      </c>
      <c r="E29" s="76">
        <f>C29/B29</f>
        <v>0.8</v>
      </c>
      <c r="F29" s="76">
        <v>1.5555555555555556</v>
      </c>
      <c r="G29" s="76">
        <f>(1/F29)/E29</f>
        <v>0.8035714285714285</v>
      </c>
      <c r="H29" s="76">
        <f>1-G29</f>
        <v>0.1964285714285715</v>
      </c>
      <c r="I29" s="82">
        <f>C29*F29</f>
        <v>12.444444444444445</v>
      </c>
      <c r="J29" s="82">
        <f>B29+I29</f>
        <v>22.444444444444443</v>
      </c>
      <c r="K29" s="101">
        <f>100*I29/J29</f>
        <v>55.44554455445545</v>
      </c>
    </row>
    <row r="30" spans="1:11" ht="12.75">
      <c r="A30" s="42" t="s">
        <v>296</v>
      </c>
      <c r="B30" s="75">
        <v>5</v>
      </c>
      <c r="C30" s="33">
        <v>2</v>
      </c>
      <c r="D30" s="33">
        <f>SUM(B30:C30)</f>
        <v>7</v>
      </c>
      <c r="E30" s="76">
        <f>C30/B30</f>
        <v>0.4</v>
      </c>
      <c r="F30" s="76">
        <v>1.6</v>
      </c>
      <c r="G30" s="76">
        <f>E30/(1/F30)</f>
        <v>0.64</v>
      </c>
      <c r="H30" s="76">
        <f>1-G30</f>
        <v>0.36</v>
      </c>
      <c r="I30" s="82">
        <f>C30*F30</f>
        <v>3.2</v>
      </c>
      <c r="J30" s="82">
        <f>B30+I30</f>
        <v>8.2</v>
      </c>
      <c r="K30" s="101">
        <f>100*I30/J30</f>
        <v>39.024390243902445</v>
      </c>
    </row>
    <row r="31" spans="1:11" ht="12.75">
      <c r="A31" s="42" t="s">
        <v>344</v>
      </c>
      <c r="B31" s="75">
        <v>5</v>
      </c>
      <c r="C31" s="33">
        <v>9</v>
      </c>
      <c r="D31" s="33">
        <f>SUM(B31:C31)</f>
        <v>14</v>
      </c>
      <c r="E31" s="76">
        <f>B31/C31</f>
        <v>0.5555555555555556</v>
      </c>
      <c r="F31" s="76">
        <v>0.7777777777777778</v>
      </c>
      <c r="G31" s="76">
        <f>E31/(F31)</f>
        <v>0.7142857142857143</v>
      </c>
      <c r="H31" s="76">
        <f>1-G31</f>
        <v>0.2857142857142857</v>
      </c>
      <c r="I31" s="82">
        <f>C31*F31</f>
        <v>7</v>
      </c>
      <c r="J31" s="82">
        <f>B31+I31</f>
        <v>12</v>
      </c>
      <c r="K31" s="101">
        <f>100*I31/J31</f>
        <v>58.333333333333336</v>
      </c>
    </row>
    <row r="32" spans="1:11" ht="12.75">
      <c r="A32" s="42" t="s">
        <v>345</v>
      </c>
      <c r="B32" s="75">
        <v>9</v>
      </c>
      <c r="C32" s="33">
        <v>3</v>
      </c>
      <c r="D32" s="33">
        <f>SUM(B32:C32)</f>
        <v>12</v>
      </c>
      <c r="E32" s="76">
        <f>C32/B32</f>
        <v>0.3333333333333333</v>
      </c>
      <c r="F32" s="76">
        <v>0.8</v>
      </c>
      <c r="G32" s="76">
        <f>E32/(1/F32)</f>
        <v>0.26666666666666666</v>
      </c>
      <c r="H32" s="76">
        <f>1-G32</f>
        <v>0.7333333333333334</v>
      </c>
      <c r="I32" s="82">
        <f>C32*F32</f>
        <v>2.4000000000000004</v>
      </c>
      <c r="J32" s="82">
        <f>B32+I32</f>
        <v>11.4</v>
      </c>
      <c r="K32" s="101">
        <f>100*I32/J32</f>
        <v>21.05263157894737</v>
      </c>
    </row>
    <row r="33" spans="1:11" ht="12.75">
      <c r="A33" s="42" t="s">
        <v>351</v>
      </c>
      <c r="B33" s="75">
        <f>SUM(B29:B32)</f>
        <v>29</v>
      </c>
      <c r="C33" s="33">
        <f>SUM(C29:C32)</f>
        <v>22</v>
      </c>
      <c r="D33" s="33">
        <f>SUM(D29:D32)</f>
        <v>51</v>
      </c>
      <c r="E33" s="76">
        <f>C33/B33</f>
        <v>0.7586206896551724</v>
      </c>
      <c r="F33" s="76">
        <v>1.1057692307692308</v>
      </c>
      <c r="G33" s="76">
        <f>E33/(1/F33)</f>
        <v>0.8388594164456233</v>
      </c>
      <c r="H33" s="76">
        <f>1-G33</f>
        <v>0.16114058355437666</v>
      </c>
      <c r="I33" s="82">
        <f>C33*F33</f>
        <v>24.32692307692308</v>
      </c>
      <c r="J33" s="82">
        <f>B33+I33</f>
        <v>53.32692307692308</v>
      </c>
      <c r="K33" s="101">
        <f>100*I33/J33</f>
        <v>45.618463757663186</v>
      </c>
    </row>
    <row r="34" spans="1:59" s="94" customFormat="1" ht="13.5" thickBot="1">
      <c r="A34" s="88" t="s">
        <v>16</v>
      </c>
      <c r="B34" s="89" t="s">
        <v>373</v>
      </c>
      <c r="C34" s="90" t="s">
        <v>374</v>
      </c>
      <c r="D34" s="90" t="s">
        <v>355</v>
      </c>
      <c r="E34" s="91" t="s">
        <v>375</v>
      </c>
      <c r="F34" s="91" t="s">
        <v>343</v>
      </c>
      <c r="G34" s="91" t="s">
        <v>376</v>
      </c>
      <c r="H34" s="91" t="s">
        <v>377</v>
      </c>
      <c r="I34" s="92" t="s">
        <v>378</v>
      </c>
      <c r="J34" s="92" t="s">
        <v>379</v>
      </c>
      <c r="K34" s="182" t="s">
        <v>380</v>
      </c>
      <c r="L34" s="92"/>
      <c r="M34" s="90"/>
      <c r="N34" s="93"/>
      <c r="O34" s="90"/>
      <c r="P34" s="90"/>
      <c r="Q34" s="90"/>
      <c r="R34" s="90"/>
      <c r="S34" s="90"/>
      <c r="T34" s="90"/>
      <c r="U34" s="90"/>
      <c r="V34" s="89"/>
      <c r="W34" s="89"/>
      <c r="AY34" s="93"/>
      <c r="BF34" s="146"/>
      <c r="BG34" s="146"/>
    </row>
    <row r="35" spans="1:11" ht="12.75">
      <c r="A35" s="42" t="s">
        <v>262</v>
      </c>
      <c r="B35" s="75">
        <v>2</v>
      </c>
      <c r="C35" s="33">
        <v>3</v>
      </c>
      <c r="D35" s="33">
        <f>SUM(B35:C35)</f>
        <v>5</v>
      </c>
      <c r="E35" s="76">
        <f>B35/C35</f>
        <v>0.6666666666666666</v>
      </c>
      <c r="F35" s="76">
        <v>1.5555555555555556</v>
      </c>
      <c r="G35" s="76">
        <f>E35/F35</f>
        <v>0.42857142857142855</v>
      </c>
      <c r="H35" s="76">
        <f>1-G35</f>
        <v>0.5714285714285714</v>
      </c>
      <c r="I35" s="82">
        <f>C35*F35</f>
        <v>4.666666666666667</v>
      </c>
      <c r="J35" s="82">
        <f>B35+I35</f>
        <v>6.666666666666667</v>
      </c>
      <c r="K35" s="101">
        <f>100*I35/J35</f>
        <v>70</v>
      </c>
    </row>
    <row r="36" spans="1:11" ht="12.75">
      <c r="A36" s="42" t="s">
        <v>296</v>
      </c>
      <c r="B36" s="75">
        <v>2</v>
      </c>
      <c r="C36" s="33">
        <v>1</v>
      </c>
      <c r="D36" s="33">
        <f>SUM(B36:C36)</f>
        <v>3</v>
      </c>
      <c r="E36" s="76">
        <f>C36/B36</f>
        <v>0.5</v>
      </c>
      <c r="F36" s="76">
        <v>1.6</v>
      </c>
      <c r="G36" s="76">
        <f>E36/(1/F36)</f>
        <v>0.8</v>
      </c>
      <c r="H36" s="76">
        <f>1-G36</f>
        <v>0.19999999999999996</v>
      </c>
      <c r="I36" s="82">
        <f>C36*F36</f>
        <v>1.6</v>
      </c>
      <c r="J36" s="82">
        <f>B36+I36</f>
        <v>3.6</v>
      </c>
      <c r="K36" s="101">
        <f>100*I36/J36</f>
        <v>44.44444444444444</v>
      </c>
    </row>
    <row r="37" spans="1:11" ht="12.75">
      <c r="A37" s="42" t="s">
        <v>344</v>
      </c>
      <c r="B37" s="75">
        <v>2</v>
      </c>
      <c r="C37" s="33">
        <v>1</v>
      </c>
      <c r="D37" s="33">
        <f>SUM(B37:C37)</f>
        <v>3</v>
      </c>
      <c r="E37" s="76">
        <f>C37/B37</f>
        <v>0.5</v>
      </c>
      <c r="F37" s="76">
        <v>0.7777777777777778</v>
      </c>
      <c r="G37" s="76">
        <f>E37/(1/F37)</f>
        <v>0.38888888888888895</v>
      </c>
      <c r="H37" s="76">
        <f>1-G37</f>
        <v>0.611111111111111</v>
      </c>
      <c r="I37" s="82">
        <f>C37*F37</f>
        <v>0.7777777777777778</v>
      </c>
      <c r="J37" s="82">
        <f>B37+I37</f>
        <v>2.7777777777777777</v>
      </c>
      <c r="K37" s="101">
        <f>100*I37/J37</f>
        <v>28.000000000000004</v>
      </c>
    </row>
    <row r="38" spans="1:11" ht="12.75">
      <c r="A38" s="42" t="s">
        <v>345</v>
      </c>
      <c r="B38" s="75">
        <v>1</v>
      </c>
      <c r="C38" s="33">
        <v>1</v>
      </c>
      <c r="D38" s="33">
        <f>SUM(B38:C38)</f>
        <v>2</v>
      </c>
      <c r="E38" s="76">
        <f>B38/C38</f>
        <v>1</v>
      </c>
      <c r="F38" s="76">
        <v>0.8</v>
      </c>
      <c r="G38" s="76">
        <f>F38/E38</f>
        <v>0.8</v>
      </c>
      <c r="H38" s="76">
        <f>1-G38</f>
        <v>0.19999999999999996</v>
      </c>
      <c r="I38" s="82">
        <f>C38*F38</f>
        <v>0.8</v>
      </c>
      <c r="J38" s="82">
        <f>B38+I38</f>
        <v>1.8</v>
      </c>
      <c r="K38" s="101">
        <f>100*I38/J38</f>
        <v>44.44444444444444</v>
      </c>
    </row>
    <row r="39" spans="1:11" ht="12.75">
      <c r="A39" s="42" t="s">
        <v>351</v>
      </c>
      <c r="B39" s="75">
        <f>SUM(B35:B38)</f>
        <v>7</v>
      </c>
      <c r="C39" s="33">
        <f>SUM(C35:C38)</f>
        <v>6</v>
      </c>
      <c r="D39" s="33">
        <f>SUM(D35:D38)</f>
        <v>13</v>
      </c>
      <c r="E39" s="76">
        <f>C39/B39</f>
        <v>0.8571428571428571</v>
      </c>
      <c r="F39" s="76">
        <v>1.1057692307692308</v>
      </c>
      <c r="G39" s="76">
        <f>E39/(1/F39)</f>
        <v>0.9478021978021978</v>
      </c>
      <c r="H39" s="76">
        <f>1-G39</f>
        <v>0.052197802197802234</v>
      </c>
      <c r="I39" s="82">
        <f>C39*F39</f>
        <v>6.634615384615385</v>
      </c>
      <c r="J39" s="82">
        <f>B39+I39</f>
        <v>13.634615384615385</v>
      </c>
      <c r="K39" s="101">
        <f>100*I39/J39</f>
        <v>48.66008462623413</v>
      </c>
    </row>
    <row r="40" spans="1:59" s="94" customFormat="1" ht="13.5" thickBot="1">
      <c r="A40" s="88" t="s">
        <v>17</v>
      </c>
      <c r="B40" s="89" t="s">
        <v>373</v>
      </c>
      <c r="C40" s="90" t="s">
        <v>374</v>
      </c>
      <c r="D40" s="90" t="s">
        <v>355</v>
      </c>
      <c r="E40" s="91" t="s">
        <v>375</v>
      </c>
      <c r="F40" s="91" t="s">
        <v>343</v>
      </c>
      <c r="G40" s="91" t="s">
        <v>376</v>
      </c>
      <c r="H40" s="91" t="s">
        <v>377</v>
      </c>
      <c r="I40" s="92" t="s">
        <v>378</v>
      </c>
      <c r="J40" s="92" t="s">
        <v>379</v>
      </c>
      <c r="K40" s="182" t="s">
        <v>380</v>
      </c>
      <c r="L40" s="92"/>
      <c r="M40" s="90"/>
      <c r="N40" s="93"/>
      <c r="O40" s="90"/>
      <c r="P40" s="90"/>
      <c r="Q40" s="90"/>
      <c r="R40" s="90"/>
      <c r="S40" s="90"/>
      <c r="T40" s="90"/>
      <c r="U40" s="90"/>
      <c r="V40" s="89"/>
      <c r="W40" s="89"/>
      <c r="AY40" s="93"/>
      <c r="BF40" s="146"/>
      <c r="BG40" s="146"/>
    </row>
    <row r="41" spans="1:11" ht="12.75">
      <c r="A41" s="42" t="s">
        <v>262</v>
      </c>
      <c r="B41" s="75">
        <v>12</v>
      </c>
      <c r="C41" s="33">
        <v>4</v>
      </c>
      <c r="D41" s="33">
        <f>SUM(B41:C41)</f>
        <v>16</v>
      </c>
      <c r="E41" s="76">
        <f>C41/B41</f>
        <v>0.3333333333333333</v>
      </c>
      <c r="F41" s="76">
        <v>1.5555555555555556</v>
      </c>
      <c r="G41" s="76">
        <f>E41/(1/F41)</f>
        <v>0.5185185185185185</v>
      </c>
      <c r="H41" s="76">
        <f>1-G41</f>
        <v>0.4814814814814815</v>
      </c>
      <c r="I41" s="82">
        <f>C41*F41</f>
        <v>6.222222222222222</v>
      </c>
      <c r="J41" s="82">
        <f>B41+I41</f>
        <v>18.22222222222222</v>
      </c>
      <c r="K41" s="101">
        <f>100*I41/J41</f>
        <v>34.146341463414636</v>
      </c>
    </row>
    <row r="42" spans="1:11" ht="12.75">
      <c r="A42" s="42" t="s">
        <v>296</v>
      </c>
      <c r="B42" s="75">
        <v>4</v>
      </c>
      <c r="C42" s="33">
        <v>2</v>
      </c>
      <c r="D42" s="33">
        <f>SUM(B42:C42)</f>
        <v>6</v>
      </c>
      <c r="E42" s="76">
        <f>C42/B42</f>
        <v>0.5</v>
      </c>
      <c r="F42" s="76">
        <v>1.6</v>
      </c>
      <c r="G42" s="76">
        <f>E42/(1/F42)</f>
        <v>0.8</v>
      </c>
      <c r="H42" s="76">
        <f>1-G42</f>
        <v>0.19999999999999996</v>
      </c>
      <c r="I42" s="82">
        <f>C42*F42</f>
        <v>3.2</v>
      </c>
      <c r="J42" s="82">
        <f>B42+I42</f>
        <v>7.2</v>
      </c>
      <c r="K42" s="101">
        <f>100*I42/J42</f>
        <v>44.44444444444444</v>
      </c>
    </row>
    <row r="43" spans="1:11" ht="12.75">
      <c r="A43" s="42" t="s">
        <v>344</v>
      </c>
      <c r="B43" s="75">
        <v>5</v>
      </c>
      <c r="C43" s="33">
        <v>5</v>
      </c>
      <c r="D43" s="33">
        <f>SUM(B43:C43)</f>
        <v>10</v>
      </c>
      <c r="E43" s="76">
        <f>B43/C43</f>
        <v>1</v>
      </c>
      <c r="F43" s="76">
        <v>0.7777777777777778</v>
      </c>
      <c r="G43" s="76">
        <f>F43/E43</f>
        <v>0.7777777777777778</v>
      </c>
      <c r="H43" s="76">
        <f>1-G43</f>
        <v>0.2222222222222222</v>
      </c>
      <c r="I43" s="82">
        <f>C43*F43</f>
        <v>3.888888888888889</v>
      </c>
      <c r="J43" s="82">
        <f>B43+I43</f>
        <v>8.88888888888889</v>
      </c>
      <c r="K43" s="101">
        <f>100*I43/J43</f>
        <v>43.74999999999999</v>
      </c>
    </row>
    <row r="44" spans="1:11" ht="12.75">
      <c r="A44" s="42" t="s">
        <v>345</v>
      </c>
      <c r="B44" s="75">
        <v>13</v>
      </c>
      <c r="C44" s="33">
        <v>18</v>
      </c>
      <c r="D44" s="33">
        <f>SUM(B44:C44)</f>
        <v>31</v>
      </c>
      <c r="E44" s="76">
        <f>B44/C44</f>
        <v>0.7222222222222222</v>
      </c>
      <c r="F44" s="76">
        <v>0.8</v>
      </c>
      <c r="G44" s="76">
        <f>E44/F44</f>
        <v>0.9027777777777777</v>
      </c>
      <c r="H44" s="76">
        <f>1-G44</f>
        <v>0.09722222222222232</v>
      </c>
      <c r="I44" s="82">
        <f>C44*F44</f>
        <v>14.4</v>
      </c>
      <c r="J44" s="82">
        <f>B44+I44</f>
        <v>27.4</v>
      </c>
      <c r="K44" s="101">
        <f>100*I44/J44</f>
        <v>52.55474452554745</v>
      </c>
    </row>
    <row r="45" spans="1:11" ht="12.75">
      <c r="A45" s="42" t="s">
        <v>351</v>
      </c>
      <c r="B45" s="75">
        <f>SUM(B41:B44)</f>
        <v>34</v>
      </c>
      <c r="C45" s="33">
        <f>SUM(C41:C44)</f>
        <v>29</v>
      </c>
      <c r="D45" s="33">
        <f>SUM(D41:D44)</f>
        <v>63</v>
      </c>
      <c r="E45" s="76">
        <f>C45/B45</f>
        <v>0.8529411764705882</v>
      </c>
      <c r="F45" s="76">
        <v>1.1057692307692308</v>
      </c>
      <c r="G45" s="76">
        <f>E45/(1/F45)</f>
        <v>0.943156108597285</v>
      </c>
      <c r="H45" s="76">
        <f>1-G45</f>
        <v>0.05684389140271495</v>
      </c>
      <c r="I45" s="82">
        <f>C45*F45</f>
        <v>32.06730769230769</v>
      </c>
      <c r="J45" s="82">
        <f>B45+I45</f>
        <v>66.0673076923077</v>
      </c>
      <c r="K45" s="101">
        <f>100*I45/J45</f>
        <v>48.53733081065347</v>
      </c>
    </row>
    <row r="46" spans="1:59" s="94" customFormat="1" ht="26.25" thickBot="1">
      <c r="A46" s="88" t="s">
        <v>18</v>
      </c>
      <c r="B46" s="89" t="s">
        <v>373</v>
      </c>
      <c r="C46" s="90" t="s">
        <v>374</v>
      </c>
      <c r="D46" s="90" t="s">
        <v>355</v>
      </c>
      <c r="E46" s="91" t="s">
        <v>375</v>
      </c>
      <c r="F46" s="91" t="s">
        <v>343</v>
      </c>
      <c r="G46" s="91" t="s">
        <v>376</v>
      </c>
      <c r="H46" s="91" t="s">
        <v>377</v>
      </c>
      <c r="I46" s="92" t="s">
        <v>378</v>
      </c>
      <c r="J46" s="92" t="s">
        <v>379</v>
      </c>
      <c r="K46" s="182" t="s">
        <v>380</v>
      </c>
      <c r="L46" s="92"/>
      <c r="M46" s="90"/>
      <c r="N46" s="93"/>
      <c r="O46" s="90"/>
      <c r="P46" s="90"/>
      <c r="Q46" s="90"/>
      <c r="R46" s="90"/>
      <c r="S46" s="90"/>
      <c r="T46" s="90"/>
      <c r="U46" s="90"/>
      <c r="V46" s="89"/>
      <c r="W46" s="89"/>
      <c r="AY46" s="93"/>
      <c r="BF46" s="146"/>
      <c r="BG46" s="146"/>
    </row>
    <row r="47" spans="1:11" ht="12.75">
      <c r="A47" s="42" t="s">
        <v>262</v>
      </c>
      <c r="B47" s="75">
        <v>4</v>
      </c>
      <c r="C47" s="33">
        <v>5</v>
      </c>
      <c r="D47" s="33">
        <f>SUM(B47:C47)</f>
        <v>9</v>
      </c>
      <c r="E47" s="76">
        <f>B47/C47</f>
        <v>0.8</v>
      </c>
      <c r="F47" s="76">
        <v>1.5555555555555556</v>
      </c>
      <c r="G47" s="76">
        <f>E47/F47</f>
        <v>0.5142857142857143</v>
      </c>
      <c r="H47" s="76">
        <f>1-G47</f>
        <v>0.48571428571428565</v>
      </c>
      <c r="I47" s="82">
        <f>C47*F47</f>
        <v>7.777777777777778</v>
      </c>
      <c r="J47" s="82">
        <f>B47+I47</f>
        <v>11.777777777777779</v>
      </c>
      <c r="K47" s="101">
        <f>100*I47/J47</f>
        <v>66.03773584905659</v>
      </c>
    </row>
    <row r="48" spans="1:11" ht="12.75">
      <c r="A48" s="42" t="s">
        <v>296</v>
      </c>
      <c r="B48" s="75">
        <v>1</v>
      </c>
      <c r="C48" s="33">
        <v>3</v>
      </c>
      <c r="D48" s="33">
        <f>SUM(B48:C48)</f>
        <v>4</v>
      </c>
      <c r="E48" s="76">
        <f>B48/C48</f>
        <v>0.3333333333333333</v>
      </c>
      <c r="F48" s="76">
        <v>1.6</v>
      </c>
      <c r="G48" s="76">
        <f>E48/F48</f>
        <v>0.20833333333333331</v>
      </c>
      <c r="H48" s="76">
        <f>1-G48</f>
        <v>0.7916666666666667</v>
      </c>
      <c r="I48" s="82">
        <f>C48*F48</f>
        <v>4.800000000000001</v>
      </c>
      <c r="J48" s="82">
        <f>B48+I48</f>
        <v>5.800000000000001</v>
      </c>
      <c r="K48" s="101">
        <f>100*I48/J48</f>
        <v>82.75862068965517</v>
      </c>
    </row>
    <row r="49" spans="1:11" ht="12.75">
      <c r="A49" s="42" t="s">
        <v>344</v>
      </c>
      <c r="B49" s="75">
        <v>2</v>
      </c>
      <c r="C49" s="33">
        <v>4</v>
      </c>
      <c r="D49" s="33">
        <f>SUM(B49:C49)</f>
        <v>6</v>
      </c>
      <c r="E49" s="76">
        <f>B49/C49</f>
        <v>0.5</v>
      </c>
      <c r="F49" s="76">
        <v>0.7777777777777778</v>
      </c>
      <c r="G49" s="76">
        <f>E49/F49</f>
        <v>0.6428571428571428</v>
      </c>
      <c r="H49" s="76">
        <f>1-G49</f>
        <v>0.3571428571428572</v>
      </c>
      <c r="I49" s="82">
        <f>C49*F49</f>
        <v>3.111111111111111</v>
      </c>
      <c r="J49" s="82">
        <f>B49+I49</f>
        <v>5.111111111111111</v>
      </c>
      <c r="K49" s="101">
        <f>100*I49/J49</f>
        <v>60.86956521739131</v>
      </c>
    </row>
    <row r="50" spans="1:11" ht="12.75">
      <c r="A50" s="42" t="s">
        <v>345</v>
      </c>
      <c r="B50" s="75">
        <v>0</v>
      </c>
      <c r="C50" s="33">
        <v>7</v>
      </c>
      <c r="D50" s="33">
        <f>SUM(B50:C50)</f>
        <v>7</v>
      </c>
      <c r="E50" s="76">
        <f>B50/C50</f>
        <v>0</v>
      </c>
      <c r="F50" s="76">
        <v>0.8</v>
      </c>
      <c r="G50" s="76">
        <f>E50/F50</f>
        <v>0</v>
      </c>
      <c r="H50" s="76">
        <f>1-G50</f>
        <v>1</v>
      </c>
      <c r="I50" s="82">
        <f>C50*F50</f>
        <v>5.6000000000000005</v>
      </c>
      <c r="J50" s="82">
        <f>B50+I50</f>
        <v>5.6000000000000005</v>
      </c>
      <c r="K50" s="101">
        <f>100*I50/J50</f>
        <v>99.99999999999999</v>
      </c>
    </row>
    <row r="51" spans="1:11" ht="12.75">
      <c r="A51" s="42" t="s">
        <v>351</v>
      </c>
      <c r="B51" s="75">
        <f>SUM(B47:B50)</f>
        <v>7</v>
      </c>
      <c r="C51" s="33">
        <f>SUM(C47:C50)</f>
        <v>19</v>
      </c>
      <c r="D51" s="33">
        <f>SUM(D47:D50)</f>
        <v>26</v>
      </c>
      <c r="E51" s="76">
        <f>B51/C51</f>
        <v>0.3684210526315789</v>
      </c>
      <c r="F51" s="76">
        <v>1.1057692307692308</v>
      </c>
      <c r="G51" s="76">
        <f>E51/F51</f>
        <v>0.33318077803203655</v>
      </c>
      <c r="H51" s="76">
        <f>1-G51</f>
        <v>0.6668192219679634</v>
      </c>
      <c r="I51" s="82">
        <f>C51*F51</f>
        <v>21.009615384615387</v>
      </c>
      <c r="J51" s="82">
        <f>B51+I51</f>
        <v>28.009615384615387</v>
      </c>
      <c r="K51" s="101">
        <f>100*I51/J51</f>
        <v>75.00858221764504</v>
      </c>
    </row>
    <row r="52" spans="1:10" ht="12.75" hidden="1">
      <c r="A52" s="3"/>
      <c r="B52" s="3"/>
      <c r="C52" s="3"/>
      <c r="D52" s="3"/>
      <c r="E52" s="3"/>
      <c r="F52" s="3"/>
      <c r="G52" s="3"/>
      <c r="H52" s="3"/>
      <c r="I52" s="83"/>
      <c r="J52" s="83"/>
    </row>
    <row r="53" spans="1:10" ht="12.75" hidden="1">
      <c r="A53" s="3"/>
      <c r="B53" s="3"/>
      <c r="C53" s="3"/>
      <c r="D53" s="3"/>
      <c r="E53" s="3"/>
      <c r="F53" s="3"/>
      <c r="G53" s="3"/>
      <c r="H53" s="3"/>
      <c r="I53" s="83"/>
      <c r="J53" s="83"/>
    </row>
    <row r="54" spans="1:10" ht="12.75" hidden="1">
      <c r="A54" s="3"/>
      <c r="B54" s="3"/>
      <c r="C54" s="3"/>
      <c r="D54" s="3"/>
      <c r="E54" s="3"/>
      <c r="F54" s="3"/>
      <c r="G54" s="3"/>
      <c r="H54" s="3"/>
      <c r="I54" s="83"/>
      <c r="J54" s="83"/>
    </row>
    <row r="55" spans="1:10" ht="12.75" hidden="1">
      <c r="A55" s="3"/>
      <c r="B55" s="3"/>
      <c r="C55" s="3"/>
      <c r="D55" s="3"/>
      <c r="E55" s="3"/>
      <c r="F55" s="3"/>
      <c r="G55" s="3"/>
      <c r="H55" s="3"/>
      <c r="I55" s="83"/>
      <c r="J55" s="83"/>
    </row>
    <row r="56" spans="1:10" ht="12.75" hidden="1">
      <c r="A56" s="3"/>
      <c r="B56" s="3"/>
      <c r="C56" s="3"/>
      <c r="D56" s="3"/>
      <c r="E56" s="3"/>
      <c r="F56" s="3"/>
      <c r="G56" s="3"/>
      <c r="H56" s="3"/>
      <c r="I56" s="83"/>
      <c r="J56" s="83"/>
    </row>
    <row r="57" spans="1:10" ht="12.75" hidden="1">
      <c r="A57" s="3"/>
      <c r="B57" s="3"/>
      <c r="C57" s="3"/>
      <c r="D57" s="3"/>
      <c r="E57" s="3"/>
      <c r="F57" s="3"/>
      <c r="G57" s="3"/>
      <c r="H57" s="3"/>
      <c r="I57" s="83"/>
      <c r="J57" s="83"/>
    </row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  <row r="71" ht="12.75" hidden="1"/>
  </sheetData>
  <sheetProtection/>
  <printOptions gridLines="1" horizontalCentered="1" verticalCentered="1"/>
  <pageMargins left="0.7" right="0.75" top="0.46" bottom="1" header="0.28" footer="0"/>
  <pageSetup cellComments="asDisplayed" horizontalDpi="300" verticalDpi="300" orientation="portrait" pageOrder="overThenDown" r:id="rId3"/>
  <headerFooter alignWithMargins="0">
    <oddHeader>&amp;LDirectivity of  N-S and E-W oriented masonry fences examined after the Northridge earthquake.</oddHead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42"/>
  <sheetViews>
    <sheetView zoomScalePageLayoutView="0" workbookViewId="0" topLeftCell="A7">
      <selection activeCell="AD9" sqref="AD1:AD16384"/>
      <selection activeCell="A1" sqref="A1"/>
    </sheetView>
  </sheetViews>
  <sheetFormatPr defaultColWidth="9.140625" defaultRowHeight="12.75"/>
  <cols>
    <col min="1" max="1" width="5.8515625" style="4" customWidth="1"/>
    <col min="2" max="2" width="8.00390625" style="8" customWidth="1"/>
    <col min="3" max="3" width="6.7109375" style="7" customWidth="1"/>
    <col min="4" max="4" width="5.8515625" style="7" customWidth="1"/>
    <col min="5" max="5" width="2.7109375" style="1" hidden="1" customWidth="1"/>
    <col min="6" max="6" width="2.421875" style="1" customWidth="1"/>
    <col min="7" max="7" width="4.28125" style="1" customWidth="1"/>
    <col min="8" max="8" width="2.7109375" style="1" customWidth="1"/>
    <col min="9" max="9" width="6.57421875" style="2" customWidth="1"/>
    <col min="10" max="10" width="4.8515625" style="2" customWidth="1"/>
    <col min="11" max="11" width="4.57421875" style="1" customWidth="1"/>
    <col min="12" max="12" width="3.28125" style="54" customWidth="1"/>
    <col min="13" max="13" width="2.140625" style="1" hidden="1" customWidth="1"/>
    <col min="14" max="17" width="2.140625" style="1" customWidth="1"/>
    <col min="18" max="18" width="2.421875" style="1" customWidth="1"/>
    <col min="19" max="19" width="2.140625" style="1" customWidth="1"/>
    <col min="20" max="20" width="5.140625" style="7" customWidth="1"/>
    <col min="21" max="21" width="5.57421875" style="7" customWidth="1"/>
    <col min="22" max="22" width="0" style="0" hidden="1" customWidth="1"/>
    <col min="23" max="23" width="14.28125" style="0" customWidth="1"/>
    <col min="24" max="24" width="0" style="0" hidden="1" customWidth="1"/>
    <col min="25" max="25" width="9.140625" style="188" customWidth="1"/>
    <col min="26" max="26" width="0" style="0" hidden="1" customWidth="1"/>
    <col min="27" max="27" width="9.140625" style="188" customWidth="1"/>
    <col min="28" max="28" width="0" style="0" hidden="1" customWidth="1"/>
    <col min="29" max="29" width="9.140625" style="133" customWidth="1"/>
    <col min="30" max="30" width="0" style="0" hidden="1" customWidth="1"/>
    <col min="31" max="31" width="9.140625" style="133" customWidth="1"/>
  </cols>
  <sheetData>
    <row r="1" spans="2:21" ht="13.5" hidden="1" thickBot="1">
      <c r="B1" s="8" t="s">
        <v>342</v>
      </c>
      <c r="C1" s="23"/>
      <c r="D1" s="23"/>
      <c r="E1" s="24"/>
      <c r="F1" s="24" t="s">
        <v>41</v>
      </c>
      <c r="G1" s="24"/>
      <c r="H1" s="24"/>
      <c r="I1" s="55"/>
      <c r="J1" s="25"/>
      <c r="K1" s="24"/>
      <c r="L1" s="50"/>
      <c r="M1" s="24"/>
      <c r="N1" s="24"/>
      <c r="O1" s="24"/>
      <c r="P1" s="24"/>
      <c r="Q1" s="24"/>
      <c r="R1" s="24"/>
      <c r="S1" s="24"/>
      <c r="T1" s="23"/>
      <c r="U1" s="38"/>
    </row>
    <row r="2" spans="3:21" ht="13.5" hidden="1" thickBot="1">
      <c r="C2" s="6"/>
      <c r="D2" s="6"/>
      <c r="E2" s="4"/>
      <c r="F2" s="4" t="s">
        <v>41</v>
      </c>
      <c r="G2" s="4"/>
      <c r="H2" s="4"/>
      <c r="I2" s="9"/>
      <c r="J2" s="5"/>
      <c r="K2" s="4"/>
      <c r="L2" s="51"/>
      <c r="M2" s="4"/>
      <c r="N2" s="4"/>
      <c r="O2" s="4"/>
      <c r="P2" s="4"/>
      <c r="Q2" s="4"/>
      <c r="R2" s="4"/>
      <c r="S2" s="4"/>
      <c r="T2" s="6"/>
      <c r="U2" s="39"/>
    </row>
    <row r="3" spans="3:21" ht="13.5" hidden="1" thickBot="1">
      <c r="C3" s="6"/>
      <c r="D3" s="6"/>
      <c r="E3" s="4"/>
      <c r="F3" s="4" t="s">
        <v>41</v>
      </c>
      <c r="G3" s="4"/>
      <c r="H3" s="4"/>
      <c r="I3" s="9"/>
      <c r="J3" s="5"/>
      <c r="K3" s="4"/>
      <c r="L3" s="51"/>
      <c r="M3" s="4"/>
      <c r="N3" s="4"/>
      <c r="O3" s="4"/>
      <c r="P3" s="4"/>
      <c r="Q3" s="4"/>
      <c r="R3" s="4"/>
      <c r="S3" s="4"/>
      <c r="T3" s="6"/>
      <c r="U3" s="39"/>
    </row>
    <row r="4" spans="3:21" ht="13.5" hidden="1" thickBot="1">
      <c r="C4" s="6"/>
      <c r="D4" s="6"/>
      <c r="E4" s="4"/>
      <c r="F4" s="4" t="s">
        <v>41</v>
      </c>
      <c r="G4" s="4"/>
      <c r="H4" s="4"/>
      <c r="I4" s="9"/>
      <c r="J4" s="5"/>
      <c r="K4" s="4"/>
      <c r="L4" s="51"/>
      <c r="M4" s="4"/>
      <c r="N4" s="4"/>
      <c r="O4" s="4"/>
      <c r="P4" s="4"/>
      <c r="Q4" s="4"/>
      <c r="R4" s="4"/>
      <c r="S4" s="4"/>
      <c r="T4" s="6"/>
      <c r="U4" s="39"/>
    </row>
    <row r="5" spans="3:21" ht="13.5" hidden="1" thickBot="1">
      <c r="C5" s="6"/>
      <c r="D5" s="6"/>
      <c r="E5" s="4"/>
      <c r="F5" s="4" t="s">
        <v>41</v>
      </c>
      <c r="G5" s="4"/>
      <c r="H5" s="4"/>
      <c r="I5" s="9"/>
      <c r="J5" s="5"/>
      <c r="K5" s="4"/>
      <c r="L5" s="51"/>
      <c r="M5" s="4"/>
      <c r="N5" s="4"/>
      <c r="O5" s="4"/>
      <c r="P5" s="4"/>
      <c r="Q5" s="4"/>
      <c r="R5" s="4"/>
      <c r="S5" s="4"/>
      <c r="T5" s="6"/>
      <c r="U5" s="39"/>
    </row>
    <row r="6" spans="3:21" ht="13.5" hidden="1" thickBot="1">
      <c r="C6" s="6"/>
      <c r="D6" s="6"/>
      <c r="E6" s="4"/>
      <c r="F6" s="4" t="s">
        <v>41</v>
      </c>
      <c r="G6" s="4"/>
      <c r="H6" s="4"/>
      <c r="I6" s="9"/>
      <c r="J6" s="5"/>
      <c r="K6" s="4"/>
      <c r="L6" s="51"/>
      <c r="M6" s="4"/>
      <c r="N6" s="4"/>
      <c r="O6" s="4"/>
      <c r="P6" s="4"/>
      <c r="Q6" s="4"/>
      <c r="R6" s="4"/>
      <c r="S6" s="4"/>
      <c r="T6" s="6"/>
      <c r="U6" s="39"/>
    </row>
    <row r="7" spans="1:31" s="45" customFormat="1" ht="13.5" thickBot="1">
      <c r="A7" s="42"/>
      <c r="B7" s="10"/>
      <c r="C7" s="18" t="s">
        <v>0</v>
      </c>
      <c r="D7" s="19"/>
      <c r="E7" s="19"/>
      <c r="F7" s="19"/>
      <c r="G7" s="19"/>
      <c r="H7" s="19"/>
      <c r="I7" s="20"/>
      <c r="J7" s="20"/>
      <c r="K7" s="19"/>
      <c r="L7" s="19"/>
      <c r="M7" s="18" t="s">
        <v>1</v>
      </c>
      <c r="N7" s="19"/>
      <c r="O7" s="19"/>
      <c r="P7" s="19"/>
      <c r="Q7" s="19"/>
      <c r="R7" s="19"/>
      <c r="S7" s="19"/>
      <c r="T7" s="19"/>
      <c r="U7" s="21"/>
      <c r="Y7" s="189"/>
      <c r="AA7" s="189"/>
      <c r="AC7" s="134"/>
      <c r="AE7" s="134"/>
    </row>
    <row r="8" spans="1:31" s="46" customFormat="1" ht="141" customHeight="1" thickBot="1">
      <c r="A8" s="49" t="s">
        <v>2</v>
      </c>
      <c r="B8" s="11" t="s">
        <v>3</v>
      </c>
      <c r="C8" s="14" t="s">
        <v>4</v>
      </c>
      <c r="D8" s="15" t="s">
        <v>5</v>
      </c>
      <c r="E8" s="15" t="s">
        <v>346</v>
      </c>
      <c r="F8" s="15" t="s">
        <v>347</v>
      </c>
      <c r="G8" s="15" t="s">
        <v>7</v>
      </c>
      <c r="H8" s="15" t="s">
        <v>8</v>
      </c>
      <c r="I8" s="16" t="s">
        <v>9</v>
      </c>
      <c r="J8" s="16" t="s">
        <v>10</v>
      </c>
      <c r="K8" s="15" t="s">
        <v>11</v>
      </c>
      <c r="L8" s="44" t="s">
        <v>12</v>
      </c>
      <c r="M8" s="14" t="s">
        <v>348</v>
      </c>
      <c r="N8" s="15" t="s">
        <v>13</v>
      </c>
      <c r="O8" s="15" t="s">
        <v>14</v>
      </c>
      <c r="P8" s="15" t="s">
        <v>15</v>
      </c>
      <c r="Q8" s="15" t="s">
        <v>16</v>
      </c>
      <c r="R8" s="15" t="s">
        <v>17</v>
      </c>
      <c r="S8" s="15" t="s">
        <v>18</v>
      </c>
      <c r="T8" s="15" t="s">
        <v>19</v>
      </c>
      <c r="U8" s="17" t="s">
        <v>20</v>
      </c>
      <c r="W8"/>
      <c r="X8"/>
      <c r="Y8" s="188"/>
      <c r="Z8"/>
      <c r="AA8" s="188"/>
      <c r="AC8" s="135"/>
      <c r="AE8" s="135"/>
    </row>
    <row r="9" spans="1:27" ht="13.5" thickBot="1">
      <c r="A9" s="57">
        <v>1</v>
      </c>
      <c r="B9" s="3" t="s">
        <v>301</v>
      </c>
      <c r="C9" s="35">
        <v>26.212799999999998</v>
      </c>
      <c r="D9" s="3">
        <v>157</v>
      </c>
      <c r="E9" s="33" t="s">
        <v>343</v>
      </c>
      <c r="F9" s="33" t="s">
        <v>34</v>
      </c>
      <c r="G9" s="33">
        <v>6</v>
      </c>
      <c r="H9" s="33" t="s">
        <v>47</v>
      </c>
      <c r="I9" s="34">
        <v>4.2672</v>
      </c>
      <c r="J9" s="34">
        <v>1.8288000000000002</v>
      </c>
      <c r="K9" s="3">
        <v>135</v>
      </c>
      <c r="L9" s="40" t="s">
        <v>296</v>
      </c>
      <c r="M9" s="33"/>
      <c r="N9" s="33" t="s">
        <v>37</v>
      </c>
      <c r="O9" s="33"/>
      <c r="P9" s="33"/>
      <c r="Q9" s="33"/>
      <c r="R9" s="33"/>
      <c r="S9" s="33"/>
      <c r="T9" s="3"/>
      <c r="U9" s="3"/>
      <c r="W9" s="46"/>
      <c r="X9" s="46" t="s">
        <v>390</v>
      </c>
      <c r="Y9" s="190" t="s">
        <v>390</v>
      </c>
      <c r="Z9" s="46" t="s">
        <v>391</v>
      </c>
      <c r="AA9" s="190" t="s">
        <v>391</v>
      </c>
    </row>
    <row r="10" spans="1:27" ht="12.75">
      <c r="A10" s="58">
        <v>2</v>
      </c>
      <c r="B10" s="3" t="s">
        <v>268</v>
      </c>
      <c r="C10" s="35">
        <v>26.212799999999998</v>
      </c>
      <c r="D10" s="3">
        <v>157</v>
      </c>
      <c r="E10" s="33" t="s">
        <v>343</v>
      </c>
      <c r="F10" s="33" t="s">
        <v>34</v>
      </c>
      <c r="G10" s="33">
        <v>6</v>
      </c>
      <c r="H10" s="33" t="s">
        <v>47</v>
      </c>
      <c r="I10" s="34">
        <v>6.4008</v>
      </c>
      <c r="J10" s="34">
        <v>1.8288000000000002</v>
      </c>
      <c r="K10" s="3">
        <v>45</v>
      </c>
      <c r="L10" s="40" t="s">
        <v>262</v>
      </c>
      <c r="M10" s="33"/>
      <c r="N10" s="33" t="s">
        <v>37</v>
      </c>
      <c r="O10" s="33"/>
      <c r="P10" s="33"/>
      <c r="Q10" s="33"/>
      <c r="R10" s="33"/>
      <c r="S10" s="33"/>
      <c r="T10" s="3"/>
      <c r="U10" s="3"/>
      <c r="W10" t="s">
        <v>392</v>
      </c>
      <c r="X10">
        <v>36</v>
      </c>
      <c r="Y10" s="188">
        <f>100*X10/255</f>
        <v>14.117647058823529</v>
      </c>
      <c r="Z10">
        <v>13</v>
      </c>
      <c r="AA10" s="188">
        <f>100*Z10/42</f>
        <v>30.952380952380953</v>
      </c>
    </row>
    <row r="11" spans="1:27" ht="12.75">
      <c r="A11" s="57">
        <v>3</v>
      </c>
      <c r="B11" s="3" t="s">
        <v>302</v>
      </c>
      <c r="C11" s="35">
        <v>26.212799999999998</v>
      </c>
      <c r="D11" s="3">
        <v>157</v>
      </c>
      <c r="E11" s="33" t="s">
        <v>343</v>
      </c>
      <c r="F11" s="33" t="s">
        <v>34</v>
      </c>
      <c r="G11" s="33">
        <v>6</v>
      </c>
      <c r="H11" s="33" t="s">
        <v>47</v>
      </c>
      <c r="I11" s="34">
        <v>3.048</v>
      </c>
      <c r="J11" s="34">
        <v>1.8288000000000002</v>
      </c>
      <c r="K11" s="3">
        <v>135</v>
      </c>
      <c r="L11" s="40" t="s">
        <v>296</v>
      </c>
      <c r="M11" s="33"/>
      <c r="N11" s="33" t="s">
        <v>37</v>
      </c>
      <c r="O11" s="33"/>
      <c r="P11" s="33"/>
      <c r="Q11" s="33"/>
      <c r="R11" s="33"/>
      <c r="S11" s="33"/>
      <c r="T11" s="3"/>
      <c r="U11" s="3"/>
      <c r="W11" t="s">
        <v>14</v>
      </c>
      <c r="X11">
        <v>45</v>
      </c>
      <c r="Y11" s="188">
        <f>100*X11/255</f>
        <v>17.647058823529413</v>
      </c>
      <c r="Z11">
        <v>10</v>
      </c>
      <c r="AA11" s="188">
        <f>100*Z11/42</f>
        <v>23.80952380952381</v>
      </c>
    </row>
    <row r="12" spans="1:27" ht="12.75">
      <c r="A12" s="58">
        <v>4</v>
      </c>
      <c r="B12" s="3" t="s">
        <v>120</v>
      </c>
      <c r="C12" s="35">
        <v>22.479</v>
      </c>
      <c r="D12" s="3">
        <v>260</v>
      </c>
      <c r="E12" s="33" t="s">
        <v>343</v>
      </c>
      <c r="F12" s="33" t="s">
        <v>34</v>
      </c>
      <c r="G12" s="33">
        <v>6</v>
      </c>
      <c r="H12" s="33" t="s">
        <v>47</v>
      </c>
      <c r="I12" s="34">
        <v>7.315200000000001</v>
      </c>
      <c r="J12" s="34">
        <v>1.6764000000000001</v>
      </c>
      <c r="K12" s="3">
        <v>90</v>
      </c>
      <c r="L12" s="40" t="s">
        <v>36</v>
      </c>
      <c r="M12" s="33"/>
      <c r="N12" s="33" t="s">
        <v>37</v>
      </c>
      <c r="O12" s="33"/>
      <c r="P12" s="33"/>
      <c r="Q12" s="33"/>
      <c r="R12" s="33"/>
      <c r="S12" s="33"/>
      <c r="T12" s="3"/>
      <c r="U12" s="3"/>
      <c r="W12" t="s">
        <v>393</v>
      </c>
      <c r="X12">
        <v>174</v>
      </c>
      <c r="Y12" s="188">
        <f>100*X12/255</f>
        <v>68.23529411764706</v>
      </c>
      <c r="Z12">
        <v>19</v>
      </c>
      <c r="AA12" s="188">
        <f>100*Z12/42</f>
        <v>45.23809523809524</v>
      </c>
    </row>
    <row r="13" spans="1:27" ht="12.75">
      <c r="A13" s="57">
        <v>5</v>
      </c>
      <c r="B13" s="3" t="s">
        <v>121</v>
      </c>
      <c r="C13" s="35">
        <v>22.479</v>
      </c>
      <c r="D13" s="3">
        <v>260</v>
      </c>
      <c r="E13" s="33" t="s">
        <v>343</v>
      </c>
      <c r="F13" s="33" t="s">
        <v>34</v>
      </c>
      <c r="G13" s="33">
        <v>6</v>
      </c>
      <c r="H13" s="33" t="s">
        <v>47</v>
      </c>
      <c r="I13" s="34">
        <v>20.1168</v>
      </c>
      <c r="J13" s="34">
        <v>1.8288000000000002</v>
      </c>
      <c r="K13" s="3">
        <v>90</v>
      </c>
      <c r="L13" s="40" t="s">
        <v>36</v>
      </c>
      <c r="M13" s="33"/>
      <c r="N13" s="33" t="s">
        <v>37</v>
      </c>
      <c r="O13" s="33"/>
      <c r="P13" s="33"/>
      <c r="Q13" s="33"/>
      <c r="R13" s="33"/>
      <c r="S13" s="33"/>
      <c r="T13" s="3"/>
      <c r="U13" s="3"/>
      <c r="X13">
        <f>SUM(X10:X12)</f>
        <v>255</v>
      </c>
      <c r="Y13" s="188">
        <f>100*X13/255</f>
        <v>100</v>
      </c>
      <c r="Z13">
        <f>SUM(Z10:Z12)</f>
        <v>42</v>
      </c>
      <c r="AA13" s="188">
        <f>100*Z13/42</f>
        <v>100</v>
      </c>
    </row>
    <row r="14" spans="1:27" ht="13.5" thickBot="1">
      <c r="A14" s="58">
        <v>6</v>
      </c>
      <c r="B14" s="3" t="s">
        <v>169</v>
      </c>
      <c r="C14" s="35">
        <v>9.2583</v>
      </c>
      <c r="D14" s="3">
        <v>78</v>
      </c>
      <c r="E14" s="33" t="s">
        <v>145</v>
      </c>
      <c r="F14" s="33" t="s">
        <v>34</v>
      </c>
      <c r="G14" s="33">
        <v>6</v>
      </c>
      <c r="H14" s="33" t="s">
        <v>145</v>
      </c>
      <c r="I14" s="34">
        <v>27.432000000000002</v>
      </c>
      <c r="J14" s="34">
        <v>1.8288000000000002</v>
      </c>
      <c r="K14" s="3">
        <v>0</v>
      </c>
      <c r="L14" s="52" t="s">
        <v>145</v>
      </c>
      <c r="M14" s="33"/>
      <c r="N14" s="33"/>
      <c r="O14" s="33" t="s">
        <v>37</v>
      </c>
      <c r="P14" s="33"/>
      <c r="Q14" s="33"/>
      <c r="R14" s="33"/>
      <c r="S14" s="33"/>
      <c r="T14" s="3"/>
      <c r="U14" s="3"/>
      <c r="Y14" s="133"/>
      <c r="AA14" s="133"/>
    </row>
    <row r="15" spans="1:31" ht="13.5" thickBot="1">
      <c r="A15" s="57">
        <v>7</v>
      </c>
      <c r="B15" s="3" t="s">
        <v>64</v>
      </c>
      <c r="C15" s="35">
        <v>6.9723</v>
      </c>
      <c r="D15" s="3">
        <v>345</v>
      </c>
      <c r="E15" s="33" t="s">
        <v>145</v>
      </c>
      <c r="F15" s="33" t="s">
        <v>34</v>
      </c>
      <c r="G15" s="33">
        <v>6</v>
      </c>
      <c r="H15" s="33" t="s">
        <v>145</v>
      </c>
      <c r="I15" s="34">
        <v>19.812</v>
      </c>
      <c r="J15" s="34">
        <v>1.8288000000000002</v>
      </c>
      <c r="K15" s="3">
        <v>90</v>
      </c>
      <c r="L15" s="52" t="s">
        <v>36</v>
      </c>
      <c r="M15" s="33"/>
      <c r="N15" s="33"/>
      <c r="O15" s="33"/>
      <c r="P15" s="33"/>
      <c r="Q15" s="33"/>
      <c r="R15" s="33" t="s">
        <v>37</v>
      </c>
      <c r="S15" s="33"/>
      <c r="T15" s="3">
        <v>0</v>
      </c>
      <c r="U15" s="3"/>
      <c r="W15" t="s">
        <v>25</v>
      </c>
      <c r="X15">
        <v>6</v>
      </c>
      <c r="Y15" s="190" t="s">
        <v>394</v>
      </c>
      <c r="Z15">
        <v>7</v>
      </c>
      <c r="AA15" s="190" t="s">
        <v>395</v>
      </c>
      <c r="AB15">
        <v>8</v>
      </c>
      <c r="AC15" s="190" t="s">
        <v>396</v>
      </c>
      <c r="AD15">
        <v>9</v>
      </c>
      <c r="AE15" s="190" t="s">
        <v>397</v>
      </c>
    </row>
    <row r="16" spans="1:31" ht="12.75">
      <c r="A16" s="58">
        <v>8</v>
      </c>
      <c r="B16" s="3" t="s">
        <v>166</v>
      </c>
      <c r="C16" s="35">
        <v>6.9723</v>
      </c>
      <c r="D16" s="3">
        <v>345</v>
      </c>
      <c r="E16" s="33" t="s">
        <v>145</v>
      </c>
      <c r="F16" s="33" t="s">
        <v>34</v>
      </c>
      <c r="G16" s="33">
        <v>6</v>
      </c>
      <c r="H16" s="33" t="s">
        <v>145</v>
      </c>
      <c r="I16" s="34">
        <v>31.6992</v>
      </c>
      <c r="J16" s="34">
        <v>1.8288000000000002</v>
      </c>
      <c r="K16" s="3">
        <v>0</v>
      </c>
      <c r="L16" s="52" t="s">
        <v>145</v>
      </c>
      <c r="M16" s="33"/>
      <c r="N16" s="33"/>
      <c r="O16" s="33"/>
      <c r="P16" s="33" t="s">
        <v>37</v>
      </c>
      <c r="Q16" s="33"/>
      <c r="R16" s="33"/>
      <c r="S16" s="33"/>
      <c r="T16" s="3"/>
      <c r="U16" s="3"/>
      <c r="W16" t="s">
        <v>392</v>
      </c>
      <c r="X16">
        <v>5</v>
      </c>
      <c r="Y16" s="133">
        <f>100*X16/11</f>
        <v>45.45454545454545</v>
      </c>
      <c r="Z16">
        <v>16</v>
      </c>
      <c r="AA16" s="133">
        <f>100*Z16/85</f>
        <v>18.823529411764707</v>
      </c>
      <c r="AB16">
        <v>28</v>
      </c>
      <c r="AC16" s="133">
        <f>100*AB16/181</f>
        <v>15.469613259668508</v>
      </c>
      <c r="AD16">
        <v>0</v>
      </c>
      <c r="AE16" s="133">
        <f>100*AD16/11</f>
        <v>0</v>
      </c>
    </row>
    <row r="17" spans="1:31" ht="12.75">
      <c r="A17" s="57">
        <v>9</v>
      </c>
      <c r="B17" s="3" t="s">
        <v>167</v>
      </c>
      <c r="C17" s="35">
        <v>6.9723</v>
      </c>
      <c r="D17" s="3">
        <v>345</v>
      </c>
      <c r="E17" s="33" t="s">
        <v>145</v>
      </c>
      <c r="F17" s="33" t="s">
        <v>34</v>
      </c>
      <c r="G17" s="33">
        <v>6</v>
      </c>
      <c r="H17" s="33" t="s">
        <v>145</v>
      </c>
      <c r="I17" s="34">
        <v>17.3736</v>
      </c>
      <c r="J17" s="34">
        <v>1.8288000000000002</v>
      </c>
      <c r="K17" s="3">
        <v>5</v>
      </c>
      <c r="L17" s="52" t="s">
        <v>145</v>
      </c>
      <c r="M17" s="33"/>
      <c r="N17" s="33"/>
      <c r="O17" s="33"/>
      <c r="P17" s="33" t="s">
        <v>37</v>
      </c>
      <c r="Q17" s="33"/>
      <c r="R17" s="33"/>
      <c r="S17" s="33"/>
      <c r="T17" s="3"/>
      <c r="U17" s="3"/>
      <c r="W17" t="s">
        <v>14</v>
      </c>
      <c r="X17">
        <v>1</v>
      </c>
      <c r="Y17" s="133">
        <f>100*X17/11</f>
        <v>9.090909090909092</v>
      </c>
      <c r="Z17">
        <v>27</v>
      </c>
      <c r="AA17" s="133">
        <f>100*Z17/85</f>
        <v>31.764705882352942</v>
      </c>
      <c r="AB17">
        <v>27</v>
      </c>
      <c r="AC17" s="133">
        <f>100*AB17/181</f>
        <v>14.917127071823204</v>
      </c>
      <c r="AD17">
        <v>0</v>
      </c>
      <c r="AE17" s="133">
        <f>100*AD17/11</f>
        <v>0</v>
      </c>
    </row>
    <row r="18" spans="1:31" ht="12.75">
      <c r="A18" s="58">
        <v>10</v>
      </c>
      <c r="B18" s="3" t="s">
        <v>318</v>
      </c>
      <c r="C18" s="35">
        <v>9.2583</v>
      </c>
      <c r="D18" s="3">
        <v>78</v>
      </c>
      <c r="E18" s="33" t="s">
        <v>145</v>
      </c>
      <c r="F18" s="33" t="s">
        <v>34</v>
      </c>
      <c r="G18" s="33">
        <v>6</v>
      </c>
      <c r="H18" s="33" t="s">
        <v>145</v>
      </c>
      <c r="I18" s="34">
        <v>19.5072</v>
      </c>
      <c r="J18" s="34">
        <v>1.8288000000000002</v>
      </c>
      <c r="K18" s="3">
        <v>110</v>
      </c>
      <c r="L18" s="52"/>
      <c r="M18" s="33"/>
      <c r="N18" s="33"/>
      <c r="O18" s="33"/>
      <c r="P18" s="33"/>
      <c r="Q18" s="33"/>
      <c r="R18" s="33" t="s">
        <v>37</v>
      </c>
      <c r="S18" s="33"/>
      <c r="T18" s="3">
        <v>200</v>
      </c>
      <c r="U18" s="3"/>
      <c r="W18" t="s">
        <v>393</v>
      </c>
      <c r="X18">
        <v>5</v>
      </c>
      <c r="Y18" s="133">
        <f>100*X18/11</f>
        <v>45.45454545454545</v>
      </c>
      <c r="Z18">
        <v>42</v>
      </c>
      <c r="AA18" s="133">
        <f>100*Z18/85</f>
        <v>49.411764705882355</v>
      </c>
      <c r="AB18">
        <v>126</v>
      </c>
      <c r="AC18" s="133">
        <f>100*AB18/181</f>
        <v>69.61325966850829</v>
      </c>
      <c r="AD18">
        <v>20</v>
      </c>
      <c r="AE18" s="133">
        <v>100</v>
      </c>
    </row>
    <row r="19" spans="1:27" ht="12.75">
      <c r="A19" s="57">
        <v>11</v>
      </c>
      <c r="B19" s="3" t="s">
        <v>168</v>
      </c>
      <c r="C19" s="35">
        <v>9.2583</v>
      </c>
      <c r="D19" s="3">
        <v>78</v>
      </c>
      <c r="E19" s="33" t="s">
        <v>145</v>
      </c>
      <c r="F19" s="33" t="s">
        <v>34</v>
      </c>
      <c r="G19" s="33">
        <v>6</v>
      </c>
      <c r="H19" s="33" t="s">
        <v>145</v>
      </c>
      <c r="I19" s="34">
        <v>19.5072</v>
      </c>
      <c r="J19" s="34">
        <v>1.8288000000000002</v>
      </c>
      <c r="K19" s="3">
        <v>0</v>
      </c>
      <c r="L19" s="52" t="s">
        <v>145</v>
      </c>
      <c r="M19" s="33"/>
      <c r="N19" s="33"/>
      <c r="O19" s="33"/>
      <c r="P19" s="33"/>
      <c r="Q19" s="33"/>
      <c r="R19" s="33"/>
      <c r="S19" s="33" t="s">
        <v>37</v>
      </c>
      <c r="T19" s="3">
        <v>270</v>
      </c>
      <c r="U19" s="3"/>
      <c r="Y19" s="133"/>
      <c r="AA19" s="133"/>
    </row>
    <row r="20" spans="1:21" ht="12.75">
      <c r="A20" s="58">
        <v>12</v>
      </c>
      <c r="B20" s="3" t="s">
        <v>261</v>
      </c>
      <c r="C20" s="35">
        <v>22.0599</v>
      </c>
      <c r="D20" s="3">
        <v>162</v>
      </c>
      <c r="E20" s="33" t="s">
        <v>343</v>
      </c>
      <c r="F20" s="33" t="s">
        <v>34</v>
      </c>
      <c r="G20" s="33">
        <v>7</v>
      </c>
      <c r="H20" s="33" t="s">
        <v>47</v>
      </c>
      <c r="I20" s="34">
        <v>36.576</v>
      </c>
      <c r="J20" s="34">
        <v>1.3716000000000002</v>
      </c>
      <c r="K20" s="3">
        <v>45</v>
      </c>
      <c r="L20" s="40" t="s">
        <v>262</v>
      </c>
      <c r="M20" s="33"/>
      <c r="N20" s="33" t="s">
        <v>37</v>
      </c>
      <c r="O20" s="33"/>
      <c r="P20" s="33"/>
      <c r="Q20" s="33"/>
      <c r="R20" s="33"/>
      <c r="S20" s="33"/>
      <c r="T20" s="3"/>
      <c r="U20" s="3"/>
    </row>
    <row r="21" spans="1:21" ht="12.75">
      <c r="A21" s="57">
        <v>13</v>
      </c>
      <c r="B21" s="3" t="s">
        <v>263</v>
      </c>
      <c r="C21" s="35">
        <v>22.0599</v>
      </c>
      <c r="D21" s="3">
        <v>162</v>
      </c>
      <c r="E21" s="33" t="s">
        <v>343</v>
      </c>
      <c r="F21" s="33" t="s">
        <v>34</v>
      </c>
      <c r="G21" s="33">
        <v>7</v>
      </c>
      <c r="H21" s="33" t="s">
        <v>47</v>
      </c>
      <c r="I21" s="34">
        <v>36.576</v>
      </c>
      <c r="J21" s="34">
        <v>1.3716000000000002</v>
      </c>
      <c r="K21" s="3">
        <v>45</v>
      </c>
      <c r="L21" s="40" t="s">
        <v>262</v>
      </c>
      <c r="M21" s="33"/>
      <c r="N21" s="33" t="s">
        <v>37</v>
      </c>
      <c r="O21" s="33"/>
      <c r="P21" s="33"/>
      <c r="Q21" s="33"/>
      <c r="R21" s="33"/>
      <c r="S21" s="33"/>
      <c r="T21" s="3"/>
      <c r="U21" s="3"/>
    </row>
    <row r="22" spans="1:21" ht="12.75">
      <c r="A22" s="58">
        <v>14</v>
      </c>
      <c r="B22" s="3" t="s">
        <v>60</v>
      </c>
      <c r="C22" s="35">
        <v>28.956</v>
      </c>
      <c r="D22" s="3">
        <v>2</v>
      </c>
      <c r="E22" s="33" t="s">
        <v>343</v>
      </c>
      <c r="F22" s="33" t="s">
        <v>34</v>
      </c>
      <c r="G22" s="33">
        <v>7</v>
      </c>
      <c r="H22" s="33" t="s">
        <v>47</v>
      </c>
      <c r="I22" s="34">
        <v>18.288</v>
      </c>
      <c r="J22" s="34">
        <v>1.2192</v>
      </c>
      <c r="K22" s="3">
        <v>90</v>
      </c>
      <c r="L22" s="40" t="s">
        <v>36</v>
      </c>
      <c r="M22" s="33"/>
      <c r="N22" s="33" t="s">
        <v>37</v>
      </c>
      <c r="O22" s="33"/>
      <c r="P22" s="33"/>
      <c r="Q22" s="33"/>
      <c r="R22" s="33"/>
      <c r="S22" s="33"/>
      <c r="T22" s="3"/>
      <c r="U22" s="3"/>
    </row>
    <row r="23" spans="1:21" ht="12.75">
      <c r="A23" s="57">
        <v>15</v>
      </c>
      <c r="B23" s="3" t="s">
        <v>81</v>
      </c>
      <c r="C23" s="35">
        <v>15.011399999999998</v>
      </c>
      <c r="D23" s="3">
        <v>120</v>
      </c>
      <c r="E23" s="33" t="s">
        <v>343</v>
      </c>
      <c r="F23" s="33" t="s">
        <v>34</v>
      </c>
      <c r="G23" s="33">
        <v>7</v>
      </c>
      <c r="H23" s="33" t="s">
        <v>145</v>
      </c>
      <c r="I23" s="34">
        <v>12.192</v>
      </c>
      <c r="J23" s="34">
        <v>1.8288000000000002</v>
      </c>
      <c r="K23" s="3">
        <v>90</v>
      </c>
      <c r="L23" s="52" t="s">
        <v>36</v>
      </c>
      <c r="M23" s="33"/>
      <c r="N23" s="33" t="s">
        <v>37</v>
      </c>
      <c r="O23" s="33"/>
      <c r="P23" s="33"/>
      <c r="Q23" s="33"/>
      <c r="R23" s="33"/>
      <c r="S23" s="33"/>
      <c r="T23" s="3"/>
      <c r="U23" s="3"/>
    </row>
    <row r="24" spans="1:21" ht="12.75">
      <c r="A24" s="58">
        <v>16</v>
      </c>
      <c r="B24" s="3" t="s">
        <v>190</v>
      </c>
      <c r="C24" s="35">
        <v>15.011399999999998</v>
      </c>
      <c r="D24" s="3">
        <v>120</v>
      </c>
      <c r="E24" s="33" t="s">
        <v>343</v>
      </c>
      <c r="F24" s="33" t="s">
        <v>34</v>
      </c>
      <c r="G24" s="33">
        <v>7</v>
      </c>
      <c r="H24" s="33" t="s">
        <v>145</v>
      </c>
      <c r="I24" s="34">
        <v>9.144</v>
      </c>
      <c r="J24" s="34">
        <v>1.8288000000000002</v>
      </c>
      <c r="K24" s="3">
        <v>0</v>
      </c>
      <c r="L24" s="52" t="s">
        <v>145</v>
      </c>
      <c r="M24" s="33"/>
      <c r="N24" s="33" t="s">
        <v>37</v>
      </c>
      <c r="O24" s="33"/>
      <c r="P24" s="33"/>
      <c r="Q24" s="33"/>
      <c r="R24" s="33"/>
      <c r="S24" s="33"/>
      <c r="T24" s="3"/>
      <c r="U24" s="3"/>
    </row>
    <row r="25" spans="1:21" ht="12.75">
      <c r="A25" s="57">
        <v>17</v>
      </c>
      <c r="B25" s="3" t="s">
        <v>202</v>
      </c>
      <c r="C25" s="35">
        <v>5.3721</v>
      </c>
      <c r="D25" s="3">
        <v>208</v>
      </c>
      <c r="E25" s="33" t="s">
        <v>145</v>
      </c>
      <c r="F25" s="33" t="s">
        <v>34</v>
      </c>
      <c r="G25" s="33">
        <v>7</v>
      </c>
      <c r="H25" s="33" t="s">
        <v>47</v>
      </c>
      <c r="I25" s="34">
        <v>7.62</v>
      </c>
      <c r="J25" s="34">
        <v>1.8288000000000002</v>
      </c>
      <c r="K25" s="3">
        <v>0</v>
      </c>
      <c r="L25" s="40" t="s">
        <v>145</v>
      </c>
      <c r="M25" s="33"/>
      <c r="N25" s="33" t="s">
        <v>37</v>
      </c>
      <c r="O25" s="33"/>
      <c r="P25" s="33"/>
      <c r="Q25" s="33"/>
      <c r="R25" s="33"/>
      <c r="S25" s="33"/>
      <c r="T25" s="3"/>
      <c r="U25" s="3"/>
    </row>
    <row r="26" spans="1:21" ht="12.75">
      <c r="A26" s="58">
        <v>18</v>
      </c>
      <c r="B26" s="3" t="s">
        <v>98</v>
      </c>
      <c r="C26" s="35">
        <v>23.5077</v>
      </c>
      <c r="D26" s="3">
        <v>143</v>
      </c>
      <c r="E26" s="33" t="s">
        <v>343</v>
      </c>
      <c r="F26" s="33" t="s">
        <v>34</v>
      </c>
      <c r="G26" s="33">
        <v>7</v>
      </c>
      <c r="H26" s="33" t="s">
        <v>35</v>
      </c>
      <c r="I26" s="34">
        <v>13.716000000000001</v>
      </c>
      <c r="J26" s="34">
        <v>1.8288000000000002</v>
      </c>
      <c r="K26" s="3">
        <v>90</v>
      </c>
      <c r="L26" s="52" t="s">
        <v>36</v>
      </c>
      <c r="M26" s="33"/>
      <c r="N26" s="33" t="s">
        <v>37</v>
      </c>
      <c r="O26" s="33"/>
      <c r="P26" s="33"/>
      <c r="Q26" s="33"/>
      <c r="R26" s="33"/>
      <c r="S26" s="33"/>
      <c r="T26" s="3"/>
      <c r="U26" s="3"/>
    </row>
    <row r="27" spans="1:21" ht="12.75">
      <c r="A27" s="57">
        <v>19</v>
      </c>
      <c r="B27" s="3" t="s">
        <v>214</v>
      </c>
      <c r="C27" s="35">
        <v>23.5077</v>
      </c>
      <c r="D27" s="3">
        <v>143</v>
      </c>
      <c r="E27" s="33" t="s">
        <v>343</v>
      </c>
      <c r="F27" s="33" t="s">
        <v>34</v>
      </c>
      <c r="G27" s="33">
        <v>7</v>
      </c>
      <c r="H27" s="33" t="s">
        <v>35</v>
      </c>
      <c r="I27" s="34">
        <v>4.572</v>
      </c>
      <c r="J27" s="34">
        <v>1.8288000000000002</v>
      </c>
      <c r="K27" s="3">
        <v>0</v>
      </c>
      <c r="L27" s="52" t="s">
        <v>145</v>
      </c>
      <c r="M27" s="33"/>
      <c r="N27" s="33" t="s">
        <v>37</v>
      </c>
      <c r="O27" s="33"/>
      <c r="P27" s="33"/>
      <c r="Q27" s="33"/>
      <c r="R27" s="33"/>
      <c r="S27" s="33"/>
      <c r="T27" s="3"/>
      <c r="U27" s="3"/>
    </row>
    <row r="28" spans="1:21" ht="12.75">
      <c r="A28" s="58">
        <v>20</v>
      </c>
      <c r="B28" s="3" t="s">
        <v>219</v>
      </c>
      <c r="C28" s="35">
        <v>16.5735</v>
      </c>
      <c r="D28" s="3">
        <v>39</v>
      </c>
      <c r="E28" s="33" t="s">
        <v>145</v>
      </c>
      <c r="F28" s="33" t="s">
        <v>34</v>
      </c>
      <c r="G28" s="33">
        <v>7</v>
      </c>
      <c r="H28" s="33" t="s">
        <v>145</v>
      </c>
      <c r="I28" s="34">
        <v>30.48</v>
      </c>
      <c r="J28" s="34">
        <v>0.762</v>
      </c>
      <c r="K28" s="3">
        <v>0</v>
      </c>
      <c r="L28" s="52" t="s">
        <v>145</v>
      </c>
      <c r="M28" s="33"/>
      <c r="N28" s="33" t="s">
        <v>37</v>
      </c>
      <c r="O28" s="33"/>
      <c r="P28" s="33"/>
      <c r="Q28" s="33"/>
      <c r="R28" s="33"/>
      <c r="S28" s="33"/>
      <c r="T28" s="3"/>
      <c r="U28" s="3"/>
    </row>
    <row r="29" spans="1:21" ht="12.75">
      <c r="A29" s="57">
        <v>21</v>
      </c>
      <c r="B29" s="3" t="s">
        <v>330</v>
      </c>
      <c r="C29" s="35">
        <v>15.506699999999999</v>
      </c>
      <c r="D29" s="3">
        <v>41</v>
      </c>
      <c r="E29" s="33" t="s">
        <v>145</v>
      </c>
      <c r="F29" s="33" t="s">
        <v>34</v>
      </c>
      <c r="G29" s="33">
        <v>7</v>
      </c>
      <c r="H29" s="33" t="s">
        <v>145</v>
      </c>
      <c r="I29" s="34">
        <v>3.048</v>
      </c>
      <c r="J29" s="34">
        <v>0.9144000000000001</v>
      </c>
      <c r="K29" s="3">
        <v>70</v>
      </c>
      <c r="L29" s="52"/>
      <c r="M29" s="33"/>
      <c r="N29" s="33" t="s">
        <v>37</v>
      </c>
      <c r="O29" s="33"/>
      <c r="P29" s="33"/>
      <c r="Q29" s="33"/>
      <c r="R29" s="33"/>
      <c r="S29" s="33"/>
      <c r="T29" s="3"/>
      <c r="U29" s="3"/>
    </row>
    <row r="30" spans="1:21" ht="12.75">
      <c r="A30" s="58">
        <v>22</v>
      </c>
      <c r="B30" s="3" t="s">
        <v>305</v>
      </c>
      <c r="C30" s="35">
        <v>15.506699999999999</v>
      </c>
      <c r="D30" s="3">
        <v>41</v>
      </c>
      <c r="E30" s="33" t="s">
        <v>145</v>
      </c>
      <c r="F30" s="33" t="s">
        <v>34</v>
      </c>
      <c r="G30" s="33">
        <v>7</v>
      </c>
      <c r="H30" s="33" t="s">
        <v>145</v>
      </c>
      <c r="I30" s="34">
        <v>4.572</v>
      </c>
      <c r="J30" s="34">
        <v>0.9144000000000001</v>
      </c>
      <c r="K30" s="3">
        <v>145</v>
      </c>
      <c r="L30" s="52" t="s">
        <v>296</v>
      </c>
      <c r="M30" s="33"/>
      <c r="N30" s="33" t="s">
        <v>37</v>
      </c>
      <c r="O30" s="33"/>
      <c r="P30" s="33"/>
      <c r="Q30" s="33"/>
      <c r="R30" s="33"/>
      <c r="S30" s="33"/>
      <c r="T30" s="3"/>
      <c r="U30" s="3"/>
    </row>
    <row r="31" spans="1:21" ht="12.75">
      <c r="A31" s="57">
        <v>23</v>
      </c>
      <c r="B31" s="3" t="s">
        <v>113</v>
      </c>
      <c r="C31" s="35">
        <v>16.4592</v>
      </c>
      <c r="D31" s="3">
        <v>110</v>
      </c>
      <c r="E31" s="33" t="s">
        <v>343</v>
      </c>
      <c r="F31" s="33" t="s">
        <v>34</v>
      </c>
      <c r="G31" s="33">
        <v>7</v>
      </c>
      <c r="H31" s="33" t="s">
        <v>47</v>
      </c>
      <c r="I31" s="34">
        <v>14.630400000000002</v>
      </c>
      <c r="J31" s="34">
        <v>1.8288000000000002</v>
      </c>
      <c r="K31" s="3">
        <v>90</v>
      </c>
      <c r="L31" s="40" t="s">
        <v>36</v>
      </c>
      <c r="M31" s="33"/>
      <c r="N31" s="33" t="s">
        <v>37</v>
      </c>
      <c r="O31" s="33"/>
      <c r="P31" s="33"/>
      <c r="Q31" s="33"/>
      <c r="R31" s="33"/>
      <c r="S31" s="33"/>
      <c r="T31" s="3"/>
      <c r="U31" s="3"/>
    </row>
    <row r="32" spans="1:21" ht="12.75">
      <c r="A32" s="58">
        <v>24</v>
      </c>
      <c r="B32" s="3" t="s">
        <v>228</v>
      </c>
      <c r="C32" s="35">
        <v>16.4592</v>
      </c>
      <c r="D32" s="3">
        <v>110</v>
      </c>
      <c r="E32" s="33" t="s">
        <v>343</v>
      </c>
      <c r="F32" s="33" t="s">
        <v>34</v>
      </c>
      <c r="G32" s="33">
        <v>7</v>
      </c>
      <c r="H32" s="33" t="s">
        <v>47</v>
      </c>
      <c r="I32" s="34">
        <v>22.86</v>
      </c>
      <c r="J32" s="34">
        <v>1.8288000000000002</v>
      </c>
      <c r="K32" s="3">
        <v>0</v>
      </c>
      <c r="L32" s="40" t="s">
        <v>145</v>
      </c>
      <c r="M32" s="33"/>
      <c r="N32" s="33" t="s">
        <v>37</v>
      </c>
      <c r="O32" s="33"/>
      <c r="P32" s="33"/>
      <c r="Q32" s="33"/>
      <c r="R32" s="33"/>
      <c r="S32" s="33"/>
      <c r="T32" s="3"/>
      <c r="U32" s="3"/>
    </row>
    <row r="33" spans="1:21" ht="12.75">
      <c r="A33" s="57">
        <v>25</v>
      </c>
      <c r="B33" s="3" t="s">
        <v>229</v>
      </c>
      <c r="C33" s="35">
        <v>16.4592</v>
      </c>
      <c r="D33" s="3">
        <v>110</v>
      </c>
      <c r="E33" s="33" t="s">
        <v>343</v>
      </c>
      <c r="F33" s="33" t="s">
        <v>34</v>
      </c>
      <c r="G33" s="33">
        <v>7</v>
      </c>
      <c r="H33" s="33" t="s">
        <v>47</v>
      </c>
      <c r="I33" s="34">
        <v>9.144</v>
      </c>
      <c r="J33" s="34">
        <v>1.8288000000000002</v>
      </c>
      <c r="K33" s="3">
        <v>0</v>
      </c>
      <c r="L33" s="40" t="s">
        <v>145</v>
      </c>
      <c r="M33" s="33"/>
      <c r="N33" s="33" t="s">
        <v>37</v>
      </c>
      <c r="O33" s="33"/>
      <c r="P33" s="33"/>
      <c r="Q33" s="33"/>
      <c r="R33" s="33"/>
      <c r="S33" s="33"/>
      <c r="T33" s="3"/>
      <c r="U33" s="3"/>
    </row>
    <row r="34" spans="1:21" ht="12.75">
      <c r="A34" s="58">
        <v>26</v>
      </c>
      <c r="B34" s="3" t="s">
        <v>53</v>
      </c>
      <c r="C34" s="35">
        <v>13.9827</v>
      </c>
      <c r="D34" s="3">
        <v>121</v>
      </c>
      <c r="E34" s="33" t="s">
        <v>343</v>
      </c>
      <c r="F34" s="33" t="s">
        <v>41</v>
      </c>
      <c r="G34" s="33">
        <v>7</v>
      </c>
      <c r="H34" s="33" t="s">
        <v>35</v>
      </c>
      <c r="I34" s="34">
        <v>8.5344</v>
      </c>
      <c r="J34" s="34">
        <v>1.6764000000000001</v>
      </c>
      <c r="K34" s="3">
        <v>90</v>
      </c>
      <c r="L34" s="52" t="s">
        <v>36</v>
      </c>
      <c r="M34" s="33"/>
      <c r="N34" s="33" t="s">
        <v>37</v>
      </c>
      <c r="O34" s="33"/>
      <c r="P34" s="33"/>
      <c r="Q34" s="33"/>
      <c r="R34" s="33"/>
      <c r="S34" s="33"/>
      <c r="T34" s="3"/>
      <c r="U34" s="3"/>
    </row>
    <row r="35" spans="1:21" ht="12.75">
      <c r="A35" s="57">
        <v>27</v>
      </c>
      <c r="B35" s="3" t="s">
        <v>267</v>
      </c>
      <c r="C35" s="35">
        <v>28.194</v>
      </c>
      <c r="D35" s="3">
        <v>338</v>
      </c>
      <c r="E35" s="33" t="s">
        <v>343</v>
      </c>
      <c r="F35" s="33" t="s">
        <v>41</v>
      </c>
      <c r="G35" s="33">
        <v>7</v>
      </c>
      <c r="H35" s="33" t="s">
        <v>35</v>
      </c>
      <c r="I35" s="34">
        <v>12.192</v>
      </c>
      <c r="J35" s="34">
        <v>0.6096</v>
      </c>
      <c r="K35" s="3">
        <v>40</v>
      </c>
      <c r="L35" s="52" t="s">
        <v>262</v>
      </c>
      <c r="M35" s="33"/>
      <c r="N35" s="33" t="s">
        <v>37</v>
      </c>
      <c r="O35" s="33"/>
      <c r="P35" s="33"/>
      <c r="Q35" s="33"/>
      <c r="R35" s="33"/>
      <c r="S35" s="33"/>
      <c r="T35" s="3"/>
      <c r="U35" s="3"/>
    </row>
    <row r="36" spans="1:21" ht="12.75">
      <c r="A36" s="58">
        <v>28</v>
      </c>
      <c r="B36" s="3" t="s">
        <v>155</v>
      </c>
      <c r="C36" s="35">
        <v>25.374599999999997</v>
      </c>
      <c r="D36" s="3">
        <v>122</v>
      </c>
      <c r="E36" s="33" t="s">
        <v>343</v>
      </c>
      <c r="F36" s="33" t="s">
        <v>34</v>
      </c>
      <c r="G36" s="33">
        <v>7</v>
      </c>
      <c r="H36" s="33" t="s">
        <v>35</v>
      </c>
      <c r="I36" s="34">
        <v>4.8768</v>
      </c>
      <c r="J36" s="34">
        <v>0</v>
      </c>
      <c r="K36" s="3">
        <v>0</v>
      </c>
      <c r="L36" s="52" t="s">
        <v>145</v>
      </c>
      <c r="M36" s="33"/>
      <c r="N36" s="33"/>
      <c r="O36" s="33" t="s">
        <v>37</v>
      </c>
      <c r="P36" s="33"/>
      <c r="Q36" s="33"/>
      <c r="R36" s="33"/>
      <c r="S36" s="33"/>
      <c r="T36" s="3"/>
      <c r="U36" s="3"/>
    </row>
    <row r="37" spans="1:21" ht="12.75">
      <c r="A37" s="57">
        <v>29</v>
      </c>
      <c r="B37" s="3" t="s">
        <v>161</v>
      </c>
      <c r="C37" s="35">
        <v>28.956</v>
      </c>
      <c r="D37" s="3">
        <v>2</v>
      </c>
      <c r="E37" s="33" t="s">
        <v>343</v>
      </c>
      <c r="F37" s="33" t="s">
        <v>34</v>
      </c>
      <c r="G37" s="33">
        <v>7</v>
      </c>
      <c r="H37" s="33" t="s">
        <v>47</v>
      </c>
      <c r="I37" s="34">
        <v>19.812</v>
      </c>
      <c r="J37" s="34">
        <v>0.762</v>
      </c>
      <c r="K37" s="3">
        <v>0</v>
      </c>
      <c r="L37" s="40" t="s">
        <v>145</v>
      </c>
      <c r="M37" s="33"/>
      <c r="N37" s="33"/>
      <c r="O37" s="33" t="s">
        <v>37</v>
      </c>
      <c r="P37" s="33"/>
      <c r="Q37" s="33"/>
      <c r="R37" s="33"/>
      <c r="S37" s="33"/>
      <c r="T37" s="3"/>
      <c r="U37" s="3"/>
    </row>
    <row r="38" spans="1:21" ht="12.75">
      <c r="A38" s="58">
        <v>30</v>
      </c>
      <c r="B38" s="3" t="s">
        <v>162</v>
      </c>
      <c r="C38" s="35">
        <v>28.956</v>
      </c>
      <c r="D38" s="3">
        <v>2</v>
      </c>
      <c r="E38" s="33" t="s">
        <v>343</v>
      </c>
      <c r="F38" s="33" t="s">
        <v>34</v>
      </c>
      <c r="G38" s="33">
        <v>7</v>
      </c>
      <c r="H38" s="33" t="s">
        <v>47</v>
      </c>
      <c r="I38" s="34">
        <v>24.9936</v>
      </c>
      <c r="J38" s="34">
        <v>0.762</v>
      </c>
      <c r="K38" s="3">
        <v>0</v>
      </c>
      <c r="L38" s="40" t="s">
        <v>145</v>
      </c>
      <c r="M38" s="33"/>
      <c r="N38" s="33"/>
      <c r="O38" s="33" t="s">
        <v>37</v>
      </c>
      <c r="P38" s="33"/>
      <c r="Q38" s="33"/>
      <c r="R38" s="33"/>
      <c r="S38" s="33"/>
      <c r="T38" s="3"/>
      <c r="U38" s="3"/>
    </row>
    <row r="39" spans="1:21" ht="12.75">
      <c r="A39" s="57">
        <v>31</v>
      </c>
      <c r="B39" s="3" t="s">
        <v>266</v>
      </c>
      <c r="C39" s="35">
        <v>20.8788</v>
      </c>
      <c r="D39" s="3">
        <v>149</v>
      </c>
      <c r="E39" s="33" t="s">
        <v>343</v>
      </c>
      <c r="F39" s="33" t="s">
        <v>34</v>
      </c>
      <c r="G39" s="33">
        <v>7</v>
      </c>
      <c r="H39" s="33" t="s">
        <v>145</v>
      </c>
      <c r="I39" s="34">
        <v>22.555200000000003</v>
      </c>
      <c r="J39" s="34">
        <v>1.8288000000000002</v>
      </c>
      <c r="K39" s="3">
        <v>45</v>
      </c>
      <c r="L39" s="52" t="s">
        <v>262</v>
      </c>
      <c r="M39" s="33"/>
      <c r="N39" s="33"/>
      <c r="O39" s="33" t="s">
        <v>37</v>
      </c>
      <c r="P39" s="33"/>
      <c r="Q39" s="33"/>
      <c r="R39" s="33"/>
      <c r="S39" s="33"/>
      <c r="T39" s="3"/>
      <c r="U39" s="3"/>
    </row>
    <row r="40" spans="1:21" ht="12.75">
      <c r="A40" s="58">
        <v>32</v>
      </c>
      <c r="B40" s="3" t="s">
        <v>200</v>
      </c>
      <c r="C40" s="35">
        <v>5.3721</v>
      </c>
      <c r="D40" s="3">
        <v>208</v>
      </c>
      <c r="E40" s="33" t="s">
        <v>145</v>
      </c>
      <c r="F40" s="33" t="s">
        <v>34</v>
      </c>
      <c r="G40" s="33">
        <v>7</v>
      </c>
      <c r="H40" s="33" t="s">
        <v>47</v>
      </c>
      <c r="I40" s="34">
        <v>30.48</v>
      </c>
      <c r="J40" s="34">
        <v>1.8288000000000002</v>
      </c>
      <c r="K40" s="3">
        <v>10</v>
      </c>
      <c r="L40" s="40" t="s">
        <v>145</v>
      </c>
      <c r="M40" s="33"/>
      <c r="N40" s="33"/>
      <c r="O40" s="33" t="s">
        <v>37</v>
      </c>
      <c r="P40" s="33"/>
      <c r="Q40" s="33"/>
      <c r="R40" s="33"/>
      <c r="S40" s="33"/>
      <c r="T40" s="3"/>
      <c r="U40" s="3"/>
    </row>
    <row r="41" spans="1:21" ht="12.75">
      <c r="A41" s="57">
        <v>33</v>
      </c>
      <c r="B41" s="3" t="s">
        <v>201</v>
      </c>
      <c r="C41" s="35">
        <v>5.3721</v>
      </c>
      <c r="D41" s="3">
        <v>208</v>
      </c>
      <c r="E41" s="33" t="s">
        <v>145</v>
      </c>
      <c r="F41" s="33" t="s">
        <v>34</v>
      </c>
      <c r="G41" s="33">
        <v>7</v>
      </c>
      <c r="H41" s="33" t="s">
        <v>47</v>
      </c>
      <c r="I41" s="34">
        <v>6.096</v>
      </c>
      <c r="J41" s="34">
        <v>1.8288000000000002</v>
      </c>
      <c r="K41" s="3">
        <v>0</v>
      </c>
      <c r="L41" s="40" t="s">
        <v>145</v>
      </c>
      <c r="M41" s="33"/>
      <c r="N41" s="33"/>
      <c r="O41" s="33" t="s">
        <v>37</v>
      </c>
      <c r="P41" s="33"/>
      <c r="Q41" s="33"/>
      <c r="R41" s="33"/>
      <c r="S41" s="33"/>
      <c r="T41" s="3"/>
      <c r="U41" s="3"/>
    </row>
    <row r="42" spans="1:21" ht="12.75">
      <c r="A42" s="58">
        <v>34</v>
      </c>
      <c r="B42" s="3" t="s">
        <v>304</v>
      </c>
      <c r="C42" s="35">
        <v>22.5552</v>
      </c>
      <c r="D42" s="3">
        <v>165</v>
      </c>
      <c r="E42" s="33" t="s">
        <v>343</v>
      </c>
      <c r="F42" s="33" t="s">
        <v>34</v>
      </c>
      <c r="G42" s="33">
        <v>7</v>
      </c>
      <c r="H42" s="33" t="s">
        <v>145</v>
      </c>
      <c r="I42" s="34">
        <v>14.9352</v>
      </c>
      <c r="J42" s="34">
        <v>2.1336</v>
      </c>
      <c r="K42" s="3">
        <v>135</v>
      </c>
      <c r="L42" s="52" t="s">
        <v>296</v>
      </c>
      <c r="M42" s="33"/>
      <c r="N42" s="33"/>
      <c r="O42" s="33" t="s">
        <v>37</v>
      </c>
      <c r="P42" s="33"/>
      <c r="Q42" s="33"/>
      <c r="R42" s="33"/>
      <c r="S42" s="33"/>
      <c r="T42" s="3"/>
      <c r="U42" s="3"/>
    </row>
    <row r="43" spans="1:21" ht="12.75">
      <c r="A43" s="57">
        <v>35</v>
      </c>
      <c r="B43" s="3" t="s">
        <v>271</v>
      </c>
      <c r="C43" s="35">
        <v>22.5552</v>
      </c>
      <c r="D43" s="3">
        <v>165</v>
      </c>
      <c r="E43" s="33" t="s">
        <v>343</v>
      </c>
      <c r="F43" s="33" t="s">
        <v>34</v>
      </c>
      <c r="G43" s="33">
        <v>7</v>
      </c>
      <c r="H43" s="33" t="s">
        <v>145</v>
      </c>
      <c r="I43" s="34">
        <v>7.315200000000001</v>
      </c>
      <c r="J43" s="34">
        <v>2.1336</v>
      </c>
      <c r="K43" s="3">
        <v>45</v>
      </c>
      <c r="L43" s="52" t="s">
        <v>262</v>
      </c>
      <c r="M43" s="33"/>
      <c r="N43" s="33"/>
      <c r="O43" s="33" t="s">
        <v>37</v>
      </c>
      <c r="P43" s="33"/>
      <c r="Q43" s="33"/>
      <c r="R43" s="33"/>
      <c r="S43" s="33"/>
      <c r="T43" s="3"/>
      <c r="U43" s="3"/>
    </row>
    <row r="44" spans="1:21" ht="12.75">
      <c r="A44" s="58">
        <v>36</v>
      </c>
      <c r="B44" s="3" t="s">
        <v>272</v>
      </c>
      <c r="C44" s="35">
        <v>22.5552</v>
      </c>
      <c r="D44" s="3">
        <v>165</v>
      </c>
      <c r="E44" s="33" t="s">
        <v>343</v>
      </c>
      <c r="F44" s="33" t="s">
        <v>34</v>
      </c>
      <c r="G44" s="33">
        <v>7</v>
      </c>
      <c r="H44" s="33" t="s">
        <v>145</v>
      </c>
      <c r="I44" s="34">
        <v>7.62</v>
      </c>
      <c r="J44" s="34">
        <v>2.1336</v>
      </c>
      <c r="K44" s="3">
        <v>45</v>
      </c>
      <c r="L44" s="52" t="s">
        <v>262</v>
      </c>
      <c r="M44" s="33"/>
      <c r="N44" s="33"/>
      <c r="O44" s="33" t="s">
        <v>37</v>
      </c>
      <c r="P44" s="33"/>
      <c r="Q44" s="33"/>
      <c r="R44" s="33"/>
      <c r="S44" s="33"/>
      <c r="T44" s="3"/>
      <c r="U44" s="3"/>
    </row>
    <row r="45" spans="1:21" ht="12.75">
      <c r="A45" s="57">
        <v>37</v>
      </c>
      <c r="B45" s="3" t="s">
        <v>107</v>
      </c>
      <c r="C45" s="35">
        <v>19.659599999999998</v>
      </c>
      <c r="D45" s="3">
        <v>136</v>
      </c>
      <c r="E45" s="33" t="s">
        <v>343</v>
      </c>
      <c r="F45" s="33" t="s">
        <v>34</v>
      </c>
      <c r="G45" s="33">
        <v>7</v>
      </c>
      <c r="H45" s="33" t="s">
        <v>35</v>
      </c>
      <c r="I45" s="34">
        <v>30.48</v>
      </c>
      <c r="J45" s="34">
        <v>1.8288000000000002</v>
      </c>
      <c r="K45" s="3">
        <v>90</v>
      </c>
      <c r="L45" s="52" t="s">
        <v>36</v>
      </c>
      <c r="M45" s="33"/>
      <c r="N45" s="33"/>
      <c r="O45" s="33" t="s">
        <v>37</v>
      </c>
      <c r="P45" s="33"/>
      <c r="Q45" s="33"/>
      <c r="R45" s="33"/>
      <c r="S45" s="33"/>
      <c r="T45" s="3"/>
      <c r="U45" s="3"/>
    </row>
    <row r="46" spans="1:21" ht="12.75">
      <c r="A46" s="58">
        <v>38</v>
      </c>
      <c r="B46" s="3" t="s">
        <v>224</v>
      </c>
      <c r="C46" s="35">
        <v>15.506699999999999</v>
      </c>
      <c r="D46" s="3">
        <v>41</v>
      </c>
      <c r="E46" s="33" t="s">
        <v>145</v>
      </c>
      <c r="F46" s="33" t="s">
        <v>34</v>
      </c>
      <c r="G46" s="33">
        <v>7</v>
      </c>
      <c r="H46" s="33" t="s">
        <v>145</v>
      </c>
      <c r="I46" s="34">
        <v>16.764</v>
      </c>
      <c r="J46" s="34">
        <v>0.9144000000000001</v>
      </c>
      <c r="K46" s="3">
        <v>0</v>
      </c>
      <c r="L46" s="52" t="s">
        <v>145</v>
      </c>
      <c r="M46" s="33"/>
      <c r="N46" s="33"/>
      <c r="O46" s="33" t="s">
        <v>37</v>
      </c>
      <c r="P46" s="33"/>
      <c r="Q46" s="33"/>
      <c r="R46" s="33"/>
      <c r="S46" s="33"/>
      <c r="T46" s="3"/>
      <c r="U46" s="3"/>
    </row>
    <row r="47" spans="1:21" ht="12.75">
      <c r="A47" s="57">
        <v>39</v>
      </c>
      <c r="B47" s="3" t="s">
        <v>280</v>
      </c>
      <c r="C47" s="35">
        <v>15.506699999999999</v>
      </c>
      <c r="D47" s="3">
        <v>41</v>
      </c>
      <c r="E47" s="33" t="s">
        <v>145</v>
      </c>
      <c r="F47" s="33" t="s">
        <v>34</v>
      </c>
      <c r="G47" s="33">
        <v>7</v>
      </c>
      <c r="H47" s="33" t="s">
        <v>145</v>
      </c>
      <c r="I47" s="34">
        <v>3.048</v>
      </c>
      <c r="J47" s="34">
        <v>0.9144000000000001</v>
      </c>
      <c r="K47" s="3">
        <v>35</v>
      </c>
      <c r="L47" s="52" t="s">
        <v>262</v>
      </c>
      <c r="M47" s="33"/>
      <c r="N47" s="33"/>
      <c r="O47" s="33" t="s">
        <v>37</v>
      </c>
      <c r="P47" s="33"/>
      <c r="Q47" s="33"/>
      <c r="R47" s="33"/>
      <c r="S47" s="33"/>
      <c r="T47" s="3"/>
      <c r="U47" s="3"/>
    </row>
    <row r="48" spans="1:21" ht="12.75">
      <c r="A48" s="58">
        <v>40</v>
      </c>
      <c r="B48" s="3" t="s">
        <v>335</v>
      </c>
      <c r="C48" s="35">
        <v>22.7076</v>
      </c>
      <c r="D48" s="3">
        <v>154</v>
      </c>
      <c r="E48" s="33" t="s">
        <v>343</v>
      </c>
      <c r="F48" s="33" t="s">
        <v>34</v>
      </c>
      <c r="G48" s="33">
        <v>7</v>
      </c>
      <c r="H48" s="33" t="s">
        <v>35</v>
      </c>
      <c r="I48" s="34">
        <v>18.288</v>
      </c>
      <c r="J48" s="34">
        <v>1.8288000000000002</v>
      </c>
      <c r="K48" s="3">
        <v>155</v>
      </c>
      <c r="L48" s="52"/>
      <c r="M48" s="33"/>
      <c r="N48" s="33"/>
      <c r="O48" s="33" t="s">
        <v>37</v>
      </c>
      <c r="P48" s="33"/>
      <c r="Q48" s="33"/>
      <c r="R48" s="33"/>
      <c r="S48" s="33"/>
      <c r="T48" s="3"/>
      <c r="U48" s="3"/>
    </row>
    <row r="49" spans="1:21" ht="12.75">
      <c r="A49" s="57">
        <v>41</v>
      </c>
      <c r="B49" s="3" t="s">
        <v>336</v>
      </c>
      <c r="C49" s="35">
        <v>22.7076</v>
      </c>
      <c r="D49" s="3">
        <v>154</v>
      </c>
      <c r="E49" s="33" t="s">
        <v>343</v>
      </c>
      <c r="F49" s="33" t="s">
        <v>34</v>
      </c>
      <c r="G49" s="33">
        <v>7</v>
      </c>
      <c r="H49" s="33" t="s">
        <v>35</v>
      </c>
      <c r="I49" s="34">
        <v>9.144</v>
      </c>
      <c r="J49" s="34">
        <v>1.8288000000000002</v>
      </c>
      <c r="K49" s="3">
        <v>155</v>
      </c>
      <c r="L49" s="52"/>
      <c r="M49" s="33"/>
      <c r="N49" s="33"/>
      <c r="O49" s="33" t="s">
        <v>37</v>
      </c>
      <c r="P49" s="33"/>
      <c r="Q49" s="33"/>
      <c r="R49" s="33"/>
      <c r="S49" s="33"/>
      <c r="T49" s="3"/>
      <c r="U49" s="3"/>
    </row>
    <row r="50" spans="1:21" ht="12.75">
      <c r="A50" s="58">
        <v>42</v>
      </c>
      <c r="B50" s="3" t="s">
        <v>283</v>
      </c>
      <c r="C50" s="35">
        <v>21.8313</v>
      </c>
      <c r="D50" s="3">
        <v>159</v>
      </c>
      <c r="E50" s="33" t="s">
        <v>343</v>
      </c>
      <c r="F50" s="33" t="s">
        <v>34</v>
      </c>
      <c r="G50" s="33">
        <v>7</v>
      </c>
      <c r="H50" s="33" t="s">
        <v>35</v>
      </c>
      <c r="I50" s="34">
        <v>12.192</v>
      </c>
      <c r="J50" s="34">
        <v>1.524</v>
      </c>
      <c r="K50" s="3">
        <v>45</v>
      </c>
      <c r="L50" s="52" t="s">
        <v>262</v>
      </c>
      <c r="M50" s="33"/>
      <c r="N50" s="33"/>
      <c r="O50" s="33" t="s">
        <v>37</v>
      </c>
      <c r="P50" s="33"/>
      <c r="Q50" s="33"/>
      <c r="R50" s="33"/>
      <c r="S50" s="33"/>
      <c r="T50" s="3"/>
      <c r="U50" s="3"/>
    </row>
    <row r="51" spans="1:21" ht="12.75">
      <c r="A51" s="57">
        <v>43</v>
      </c>
      <c r="B51" s="3" t="s">
        <v>284</v>
      </c>
      <c r="C51" s="35">
        <v>21.8313</v>
      </c>
      <c r="D51" s="3">
        <v>159</v>
      </c>
      <c r="E51" s="33" t="s">
        <v>343</v>
      </c>
      <c r="F51" s="33" t="s">
        <v>34</v>
      </c>
      <c r="G51" s="33">
        <v>7</v>
      </c>
      <c r="H51" s="33" t="s">
        <v>35</v>
      </c>
      <c r="I51" s="34">
        <v>17.9832</v>
      </c>
      <c r="J51" s="34">
        <v>1.8288000000000002</v>
      </c>
      <c r="K51" s="3">
        <v>45</v>
      </c>
      <c r="L51" s="52" t="s">
        <v>262</v>
      </c>
      <c r="M51" s="33"/>
      <c r="N51" s="33"/>
      <c r="O51" s="33" t="s">
        <v>37</v>
      </c>
      <c r="P51" s="33"/>
      <c r="Q51" s="33"/>
      <c r="R51" s="33"/>
      <c r="S51" s="33"/>
      <c r="T51" s="3"/>
      <c r="U51" s="3"/>
    </row>
    <row r="52" spans="1:21" ht="12.75">
      <c r="A52" s="58">
        <v>44</v>
      </c>
      <c r="B52" s="3" t="s">
        <v>308</v>
      </c>
      <c r="C52" s="35">
        <v>20.726399999999998</v>
      </c>
      <c r="D52" s="3">
        <v>148</v>
      </c>
      <c r="E52" s="33" t="s">
        <v>343</v>
      </c>
      <c r="F52" s="33" t="s">
        <v>34</v>
      </c>
      <c r="G52" s="33">
        <v>7</v>
      </c>
      <c r="H52" s="33" t="s">
        <v>35</v>
      </c>
      <c r="I52" s="34">
        <v>22.86</v>
      </c>
      <c r="J52" s="34">
        <v>1.8288000000000002</v>
      </c>
      <c r="K52" s="3">
        <v>135</v>
      </c>
      <c r="L52" s="52" t="s">
        <v>296</v>
      </c>
      <c r="M52" s="33"/>
      <c r="N52" s="33"/>
      <c r="O52" s="33" t="s">
        <v>37</v>
      </c>
      <c r="P52" s="33"/>
      <c r="Q52" s="33"/>
      <c r="R52" s="33"/>
      <c r="S52" s="33"/>
      <c r="T52" s="3"/>
      <c r="U52" s="3"/>
    </row>
    <row r="53" spans="1:21" ht="12.75">
      <c r="A53" s="57">
        <v>45</v>
      </c>
      <c r="B53" s="3" t="s">
        <v>338</v>
      </c>
      <c r="C53" s="35">
        <v>22.86</v>
      </c>
      <c r="D53" s="3">
        <v>162</v>
      </c>
      <c r="E53" s="33" t="s">
        <v>343</v>
      </c>
      <c r="F53" s="33" t="s">
        <v>34</v>
      </c>
      <c r="G53" s="33">
        <v>7</v>
      </c>
      <c r="H53" s="33" t="s">
        <v>145</v>
      </c>
      <c r="I53" s="34">
        <v>10.668000000000001</v>
      </c>
      <c r="J53" s="34">
        <v>1.8288000000000002</v>
      </c>
      <c r="K53" s="3">
        <v>120</v>
      </c>
      <c r="L53" s="52"/>
      <c r="M53" s="33"/>
      <c r="N53" s="33"/>
      <c r="O53" s="33" t="s">
        <v>37</v>
      </c>
      <c r="P53" s="33"/>
      <c r="Q53" s="33"/>
      <c r="R53" s="33"/>
      <c r="S53" s="33"/>
      <c r="T53" s="3"/>
      <c r="U53" s="3"/>
    </row>
    <row r="54" spans="1:21" ht="12.75">
      <c r="A54" s="58">
        <v>46</v>
      </c>
      <c r="B54" s="3" t="s">
        <v>340</v>
      </c>
      <c r="C54" s="35">
        <v>22.86</v>
      </c>
      <c r="D54" s="3">
        <v>162</v>
      </c>
      <c r="E54" s="33" t="s">
        <v>343</v>
      </c>
      <c r="F54" s="33" t="s">
        <v>34</v>
      </c>
      <c r="G54" s="33">
        <v>7</v>
      </c>
      <c r="H54" s="33" t="s">
        <v>145</v>
      </c>
      <c r="I54" s="34">
        <v>16.764</v>
      </c>
      <c r="J54" s="34">
        <v>1.8288000000000002</v>
      </c>
      <c r="K54" s="3">
        <v>120</v>
      </c>
      <c r="L54" s="52"/>
      <c r="M54" s="33"/>
      <c r="N54" s="33"/>
      <c r="O54" s="33" t="s">
        <v>37</v>
      </c>
      <c r="P54" s="33"/>
      <c r="Q54" s="33"/>
      <c r="R54" s="33"/>
      <c r="S54" s="33"/>
      <c r="T54" s="3"/>
      <c r="U54" s="3"/>
    </row>
    <row r="55" spans="1:21" ht="12.75">
      <c r="A55" s="57">
        <v>47</v>
      </c>
      <c r="B55" s="3" t="s">
        <v>341</v>
      </c>
      <c r="C55" s="35">
        <v>22.86</v>
      </c>
      <c r="D55" s="3">
        <v>162</v>
      </c>
      <c r="E55" s="33" t="s">
        <v>343</v>
      </c>
      <c r="F55" s="33" t="s">
        <v>34</v>
      </c>
      <c r="G55" s="33">
        <v>7</v>
      </c>
      <c r="H55" s="33" t="s">
        <v>145</v>
      </c>
      <c r="I55" s="34">
        <v>7.62</v>
      </c>
      <c r="J55" s="34">
        <v>1.8288000000000002</v>
      </c>
      <c r="K55" s="3">
        <v>120</v>
      </c>
      <c r="L55" s="52"/>
      <c r="M55" s="33"/>
      <c r="N55" s="33"/>
      <c r="O55" s="33" t="s">
        <v>37</v>
      </c>
      <c r="P55" s="33"/>
      <c r="Q55" s="33"/>
      <c r="R55" s="33"/>
      <c r="S55" s="33"/>
      <c r="T55" s="3"/>
      <c r="U55" s="3"/>
    </row>
    <row r="56" spans="1:21" ht="12.75">
      <c r="A56" s="58">
        <v>48</v>
      </c>
      <c r="B56" s="3" t="s">
        <v>311</v>
      </c>
      <c r="C56" s="35">
        <v>16.9926</v>
      </c>
      <c r="D56" s="3">
        <v>109</v>
      </c>
      <c r="E56" s="33" t="s">
        <v>343</v>
      </c>
      <c r="F56" s="33" t="s">
        <v>34</v>
      </c>
      <c r="G56" s="33">
        <v>7</v>
      </c>
      <c r="H56" s="33" t="s">
        <v>145</v>
      </c>
      <c r="I56" s="34">
        <v>21.031200000000002</v>
      </c>
      <c r="J56" s="34">
        <v>1.8288000000000002</v>
      </c>
      <c r="K56" s="3">
        <v>135</v>
      </c>
      <c r="L56" s="52" t="s">
        <v>296</v>
      </c>
      <c r="M56" s="33"/>
      <c r="N56" s="33"/>
      <c r="O56" s="33" t="s">
        <v>37</v>
      </c>
      <c r="P56" s="33"/>
      <c r="Q56" s="33"/>
      <c r="R56" s="33"/>
      <c r="S56" s="33"/>
      <c r="T56" s="3"/>
      <c r="U56" s="3"/>
    </row>
    <row r="57" spans="1:21" ht="12.75">
      <c r="A57" s="57">
        <v>49</v>
      </c>
      <c r="B57" s="3" t="s">
        <v>293</v>
      </c>
      <c r="C57" s="35">
        <v>16.9926</v>
      </c>
      <c r="D57" s="3">
        <v>109</v>
      </c>
      <c r="E57" s="33" t="s">
        <v>343</v>
      </c>
      <c r="F57" s="33" t="s">
        <v>34</v>
      </c>
      <c r="G57" s="33">
        <v>7</v>
      </c>
      <c r="H57" s="33" t="s">
        <v>145</v>
      </c>
      <c r="I57" s="34">
        <v>27.127200000000002</v>
      </c>
      <c r="J57" s="34">
        <v>1.8288000000000002</v>
      </c>
      <c r="K57" s="3">
        <v>45</v>
      </c>
      <c r="L57" s="52" t="s">
        <v>262</v>
      </c>
      <c r="M57" s="33"/>
      <c r="N57" s="33"/>
      <c r="O57" s="33" t="s">
        <v>37</v>
      </c>
      <c r="P57" s="33"/>
      <c r="Q57" s="33"/>
      <c r="R57" s="33"/>
      <c r="S57" s="33"/>
      <c r="T57" s="3"/>
      <c r="U57" s="3"/>
    </row>
    <row r="58" spans="1:21" ht="12.75">
      <c r="A58" s="58">
        <v>50</v>
      </c>
      <c r="B58" s="3" t="s">
        <v>139</v>
      </c>
      <c r="C58" s="35">
        <v>26.517599999999998</v>
      </c>
      <c r="D58" s="3">
        <v>9</v>
      </c>
      <c r="E58" s="33" t="s">
        <v>343</v>
      </c>
      <c r="F58" s="33" t="s">
        <v>34</v>
      </c>
      <c r="G58" s="33">
        <v>7</v>
      </c>
      <c r="H58" s="33" t="s">
        <v>47</v>
      </c>
      <c r="I58" s="34">
        <v>19.2024</v>
      </c>
      <c r="J58" s="34">
        <v>1.6764000000000001</v>
      </c>
      <c r="K58" s="3">
        <v>90</v>
      </c>
      <c r="L58" s="40" t="s">
        <v>36</v>
      </c>
      <c r="M58" s="33"/>
      <c r="N58" s="33"/>
      <c r="O58" s="33" t="s">
        <v>37</v>
      </c>
      <c r="P58" s="33"/>
      <c r="Q58" s="33"/>
      <c r="R58" s="33"/>
      <c r="S58" s="33"/>
      <c r="T58" s="3"/>
      <c r="U58" s="3"/>
    </row>
    <row r="59" spans="1:21" ht="12.75">
      <c r="A59" s="57">
        <v>51</v>
      </c>
      <c r="B59" s="3" t="s">
        <v>255</v>
      </c>
      <c r="C59" s="35">
        <v>26.517599999999998</v>
      </c>
      <c r="D59" s="3">
        <v>9</v>
      </c>
      <c r="E59" s="33" t="s">
        <v>343</v>
      </c>
      <c r="F59" s="33" t="s">
        <v>34</v>
      </c>
      <c r="G59" s="33">
        <v>7</v>
      </c>
      <c r="H59" s="33" t="s">
        <v>47</v>
      </c>
      <c r="I59" s="34">
        <v>27.432000000000002</v>
      </c>
      <c r="J59" s="34">
        <v>1.524</v>
      </c>
      <c r="K59" s="3">
        <v>0</v>
      </c>
      <c r="L59" s="40" t="s">
        <v>145</v>
      </c>
      <c r="M59" s="33"/>
      <c r="N59" s="33"/>
      <c r="O59" s="33" t="s">
        <v>37</v>
      </c>
      <c r="P59" s="33"/>
      <c r="Q59" s="33"/>
      <c r="R59" s="33"/>
      <c r="S59" s="33"/>
      <c r="T59" s="3"/>
      <c r="U59" s="3"/>
    </row>
    <row r="60" spans="1:21" ht="12.75">
      <c r="A60" s="58">
        <v>52</v>
      </c>
      <c r="B60" s="3" t="s">
        <v>256</v>
      </c>
      <c r="C60" s="35">
        <v>26.517599999999998</v>
      </c>
      <c r="D60" s="3">
        <v>9</v>
      </c>
      <c r="E60" s="33" t="s">
        <v>343</v>
      </c>
      <c r="F60" s="33" t="s">
        <v>34</v>
      </c>
      <c r="G60" s="33">
        <v>7</v>
      </c>
      <c r="H60" s="33" t="s">
        <v>47</v>
      </c>
      <c r="I60" s="34">
        <v>7.010400000000001</v>
      </c>
      <c r="J60" s="34">
        <v>0.6096</v>
      </c>
      <c r="K60" s="3">
        <v>0</v>
      </c>
      <c r="L60" s="40" t="s">
        <v>145</v>
      </c>
      <c r="M60" s="33"/>
      <c r="N60" s="33"/>
      <c r="O60" s="33" t="s">
        <v>37</v>
      </c>
      <c r="P60" s="33"/>
      <c r="Q60" s="33"/>
      <c r="R60" s="33"/>
      <c r="S60" s="33"/>
      <c r="T60" s="3"/>
      <c r="U60" s="3"/>
    </row>
    <row r="61" spans="1:21" ht="12.75">
      <c r="A61" s="57">
        <v>53</v>
      </c>
      <c r="B61" s="3" t="s">
        <v>257</v>
      </c>
      <c r="C61" s="35">
        <v>26.517599999999998</v>
      </c>
      <c r="D61" s="3">
        <v>9</v>
      </c>
      <c r="E61" s="33" t="s">
        <v>343</v>
      </c>
      <c r="F61" s="33" t="s">
        <v>34</v>
      </c>
      <c r="G61" s="33">
        <v>7</v>
      </c>
      <c r="H61" s="33" t="s">
        <v>47</v>
      </c>
      <c r="I61" s="34">
        <v>13.1064</v>
      </c>
      <c r="J61" s="34">
        <v>0.6096</v>
      </c>
      <c r="K61" s="3">
        <v>0</v>
      </c>
      <c r="L61" s="40" t="s">
        <v>145</v>
      </c>
      <c r="M61" s="33"/>
      <c r="N61" s="33"/>
      <c r="O61" s="33" t="s">
        <v>37</v>
      </c>
      <c r="P61" s="33"/>
      <c r="Q61" s="33"/>
      <c r="R61" s="33"/>
      <c r="S61" s="33"/>
      <c r="T61" s="3"/>
      <c r="U61" s="3"/>
    </row>
    <row r="62" spans="1:21" ht="12.75">
      <c r="A62" s="58">
        <v>54</v>
      </c>
      <c r="B62" s="3" t="s">
        <v>258</v>
      </c>
      <c r="C62" s="35">
        <v>26.517599999999998</v>
      </c>
      <c r="D62" s="3">
        <v>9</v>
      </c>
      <c r="E62" s="33" t="s">
        <v>343</v>
      </c>
      <c r="F62" s="33" t="s">
        <v>34</v>
      </c>
      <c r="G62" s="33">
        <v>7</v>
      </c>
      <c r="H62" s="33" t="s">
        <v>47</v>
      </c>
      <c r="I62" s="34">
        <v>21.336000000000002</v>
      </c>
      <c r="J62" s="34">
        <v>1.524</v>
      </c>
      <c r="K62" s="3">
        <v>0</v>
      </c>
      <c r="L62" s="40" t="s">
        <v>145</v>
      </c>
      <c r="M62" s="33"/>
      <c r="N62" s="33"/>
      <c r="O62" s="33" t="s">
        <v>37</v>
      </c>
      <c r="P62" s="33"/>
      <c r="Q62" s="33"/>
      <c r="R62" s="33"/>
      <c r="S62" s="33"/>
      <c r="T62" s="3"/>
      <c r="U62" s="3"/>
    </row>
    <row r="63" spans="1:21" ht="12.75">
      <c r="A63" s="57">
        <v>55</v>
      </c>
      <c r="B63" s="3" t="s">
        <v>146</v>
      </c>
      <c r="C63" s="35">
        <v>4.4958</v>
      </c>
      <c r="D63" s="3">
        <v>349</v>
      </c>
      <c r="E63" s="33" t="s">
        <v>145</v>
      </c>
      <c r="F63" s="33" t="s">
        <v>34</v>
      </c>
      <c r="G63" s="33">
        <v>7</v>
      </c>
      <c r="H63" s="33" t="s">
        <v>145</v>
      </c>
      <c r="I63" s="34">
        <v>35.052</v>
      </c>
      <c r="J63" s="34">
        <v>1.8288000000000002</v>
      </c>
      <c r="K63" s="3">
        <v>170</v>
      </c>
      <c r="L63" s="52" t="s">
        <v>145</v>
      </c>
      <c r="M63" s="33"/>
      <c r="N63" s="33"/>
      <c r="O63" s="33"/>
      <c r="P63" s="33" t="s">
        <v>37</v>
      </c>
      <c r="Q63" s="33"/>
      <c r="R63" s="33"/>
      <c r="S63" s="33"/>
      <c r="T63" s="3">
        <v>180</v>
      </c>
      <c r="U63" s="3"/>
    </row>
    <row r="64" spans="1:21" ht="12.75">
      <c r="A64" s="58">
        <v>56</v>
      </c>
      <c r="B64" s="3" t="s">
        <v>38</v>
      </c>
      <c r="C64" s="35">
        <v>4.4958</v>
      </c>
      <c r="D64" s="3">
        <v>349</v>
      </c>
      <c r="E64" s="33" t="s">
        <v>145</v>
      </c>
      <c r="F64" s="33" t="s">
        <v>34</v>
      </c>
      <c r="G64" s="33">
        <v>7</v>
      </c>
      <c r="H64" s="33" t="s">
        <v>145</v>
      </c>
      <c r="I64" s="34">
        <v>47.244</v>
      </c>
      <c r="J64" s="34">
        <v>1.8288000000000002</v>
      </c>
      <c r="K64" s="3">
        <v>85</v>
      </c>
      <c r="L64" s="52" t="s">
        <v>36</v>
      </c>
      <c r="M64" s="33"/>
      <c r="N64" s="33"/>
      <c r="O64" s="33"/>
      <c r="P64" s="33"/>
      <c r="Q64" s="33"/>
      <c r="R64" s="33" t="s">
        <v>37</v>
      </c>
      <c r="S64" s="33"/>
      <c r="T64" s="3">
        <v>0</v>
      </c>
      <c r="U64" s="3"/>
    </row>
    <row r="65" spans="1:21" ht="12.75">
      <c r="A65" s="57">
        <v>57</v>
      </c>
      <c r="B65" s="3" t="s">
        <v>39</v>
      </c>
      <c r="C65" s="35">
        <v>4.4958</v>
      </c>
      <c r="D65" s="3">
        <v>349</v>
      </c>
      <c r="E65" s="33" t="s">
        <v>145</v>
      </c>
      <c r="F65" s="33" t="s">
        <v>34</v>
      </c>
      <c r="G65" s="33">
        <v>7</v>
      </c>
      <c r="H65" s="33" t="s">
        <v>145</v>
      </c>
      <c r="I65" s="34">
        <v>15.24</v>
      </c>
      <c r="J65" s="34">
        <v>1.8288000000000002</v>
      </c>
      <c r="K65" s="3">
        <v>90</v>
      </c>
      <c r="L65" s="52" t="s">
        <v>36</v>
      </c>
      <c r="M65" s="33"/>
      <c r="N65" s="33"/>
      <c r="O65" s="33"/>
      <c r="P65" s="33"/>
      <c r="Q65" s="33"/>
      <c r="R65" s="33"/>
      <c r="S65" s="33" t="s">
        <v>37</v>
      </c>
      <c r="T65" s="3"/>
      <c r="U65" s="3"/>
    </row>
    <row r="66" spans="1:21" ht="12.75">
      <c r="A66" s="58">
        <v>58</v>
      </c>
      <c r="B66" s="3" t="s">
        <v>54</v>
      </c>
      <c r="C66" s="35">
        <v>25.374599999999997</v>
      </c>
      <c r="D66" s="3">
        <v>122</v>
      </c>
      <c r="E66" s="33" t="s">
        <v>343</v>
      </c>
      <c r="F66" s="33" t="s">
        <v>34</v>
      </c>
      <c r="G66" s="33">
        <v>7</v>
      </c>
      <c r="H66" s="33" t="s">
        <v>35</v>
      </c>
      <c r="I66" s="34">
        <v>4.8768</v>
      </c>
      <c r="J66" s="34">
        <v>0</v>
      </c>
      <c r="K66" s="3">
        <v>90</v>
      </c>
      <c r="L66" s="52" t="s">
        <v>36</v>
      </c>
      <c r="M66" s="33"/>
      <c r="N66" s="33"/>
      <c r="O66" s="33"/>
      <c r="P66" s="33" t="s">
        <v>37</v>
      </c>
      <c r="Q66" s="33"/>
      <c r="R66" s="33"/>
      <c r="S66" s="33"/>
      <c r="T66" s="3"/>
      <c r="U66" s="3"/>
    </row>
    <row r="67" spans="1:21" ht="12.75">
      <c r="A67" s="57">
        <v>59</v>
      </c>
      <c r="B67" s="3" t="s">
        <v>74</v>
      </c>
      <c r="C67" s="35">
        <v>24.2316</v>
      </c>
      <c r="D67" s="3">
        <v>285</v>
      </c>
      <c r="E67" s="33" t="s">
        <v>145</v>
      </c>
      <c r="F67" s="33" t="s">
        <v>34</v>
      </c>
      <c r="G67" s="33">
        <v>7</v>
      </c>
      <c r="H67" s="33" t="s">
        <v>35</v>
      </c>
      <c r="I67" s="34">
        <v>22.86</v>
      </c>
      <c r="J67" s="34">
        <v>1.728216</v>
      </c>
      <c r="K67" s="3">
        <v>90</v>
      </c>
      <c r="L67" s="52" t="s">
        <v>36</v>
      </c>
      <c r="M67" s="33"/>
      <c r="N67" s="33"/>
      <c r="O67" s="33"/>
      <c r="P67" s="33" t="s">
        <v>37</v>
      </c>
      <c r="Q67" s="33"/>
      <c r="R67" s="33"/>
      <c r="S67" s="33"/>
      <c r="T67" s="3"/>
      <c r="U67" s="3"/>
    </row>
    <row r="68" spans="1:21" ht="12.75">
      <c r="A68" s="58">
        <v>60</v>
      </c>
      <c r="B68" s="3" t="s">
        <v>175</v>
      </c>
      <c r="C68" s="35">
        <v>24.2316</v>
      </c>
      <c r="D68" s="3">
        <v>285</v>
      </c>
      <c r="E68" s="33" t="s">
        <v>145</v>
      </c>
      <c r="F68" s="33" t="s">
        <v>34</v>
      </c>
      <c r="G68" s="33">
        <v>7</v>
      </c>
      <c r="H68" s="33" t="s">
        <v>35</v>
      </c>
      <c r="I68" s="34">
        <v>1.524</v>
      </c>
      <c r="J68" s="34">
        <v>1.728216</v>
      </c>
      <c r="K68" s="3">
        <v>0</v>
      </c>
      <c r="L68" s="52" t="s">
        <v>145</v>
      </c>
      <c r="M68" s="33"/>
      <c r="N68" s="33"/>
      <c r="O68" s="33"/>
      <c r="P68" s="33" t="s">
        <v>37</v>
      </c>
      <c r="Q68" s="33"/>
      <c r="R68" s="33"/>
      <c r="S68" s="33"/>
      <c r="T68" s="3"/>
      <c r="U68" s="3"/>
    </row>
    <row r="69" spans="1:21" ht="12.75">
      <c r="A69" s="57">
        <v>61</v>
      </c>
      <c r="B69" s="3" t="s">
        <v>265</v>
      </c>
      <c r="C69" s="35">
        <v>20.8788</v>
      </c>
      <c r="D69" s="3">
        <v>149</v>
      </c>
      <c r="E69" s="33" t="s">
        <v>343</v>
      </c>
      <c r="F69" s="33" t="s">
        <v>34</v>
      </c>
      <c r="G69" s="33">
        <v>7</v>
      </c>
      <c r="H69" s="33" t="s">
        <v>145</v>
      </c>
      <c r="I69" s="34">
        <v>12.192</v>
      </c>
      <c r="J69" s="34">
        <v>1.8288000000000002</v>
      </c>
      <c r="K69" s="3">
        <v>45</v>
      </c>
      <c r="L69" s="52" t="s">
        <v>262</v>
      </c>
      <c r="M69" s="33"/>
      <c r="N69" s="33"/>
      <c r="O69" s="33"/>
      <c r="P69" s="33"/>
      <c r="Q69" s="33"/>
      <c r="R69" s="33"/>
      <c r="S69" s="33" t="s">
        <v>37</v>
      </c>
      <c r="T69" s="3"/>
      <c r="U69" s="3"/>
    </row>
    <row r="70" spans="1:21" ht="12.75">
      <c r="A70" s="58">
        <v>62</v>
      </c>
      <c r="B70" s="3" t="s">
        <v>176</v>
      </c>
      <c r="C70" s="35">
        <v>20.269199999999998</v>
      </c>
      <c r="D70" s="3">
        <v>148</v>
      </c>
      <c r="E70" s="33" t="s">
        <v>343</v>
      </c>
      <c r="F70" s="33" t="s">
        <v>34</v>
      </c>
      <c r="G70" s="33">
        <v>7</v>
      </c>
      <c r="H70" s="33" t="s">
        <v>35</v>
      </c>
      <c r="I70" s="34">
        <v>5.486400000000001</v>
      </c>
      <c r="J70" s="34">
        <v>1.524</v>
      </c>
      <c r="K70" s="3">
        <v>0</v>
      </c>
      <c r="L70" s="52" t="s">
        <v>145</v>
      </c>
      <c r="M70" s="33"/>
      <c r="N70" s="33"/>
      <c r="O70" s="33"/>
      <c r="P70" s="33" t="s">
        <v>37</v>
      </c>
      <c r="Q70" s="33"/>
      <c r="R70" s="33"/>
      <c r="S70" s="33"/>
      <c r="T70" s="3"/>
      <c r="U70" s="3"/>
    </row>
    <row r="71" spans="1:21" ht="12.75">
      <c r="A71" s="57">
        <v>63</v>
      </c>
      <c r="B71" s="3" t="s">
        <v>75</v>
      </c>
      <c r="C71" s="35">
        <v>20.269199999999998</v>
      </c>
      <c r="D71" s="3">
        <v>148</v>
      </c>
      <c r="E71" s="33" t="s">
        <v>343</v>
      </c>
      <c r="F71" s="33" t="s">
        <v>34</v>
      </c>
      <c r="G71" s="33">
        <v>7</v>
      </c>
      <c r="H71" s="33" t="s">
        <v>35</v>
      </c>
      <c r="I71" s="34">
        <v>24.9936</v>
      </c>
      <c r="J71" s="34">
        <v>1.524</v>
      </c>
      <c r="K71" s="3">
        <v>90</v>
      </c>
      <c r="L71" s="52" t="s">
        <v>36</v>
      </c>
      <c r="M71" s="33"/>
      <c r="N71" s="33"/>
      <c r="O71" s="33"/>
      <c r="P71" s="33"/>
      <c r="Q71" s="33" t="s">
        <v>37</v>
      </c>
      <c r="R71" s="33"/>
      <c r="S71" s="33"/>
      <c r="T71" s="3"/>
      <c r="U71" s="3">
        <v>0</v>
      </c>
    </row>
    <row r="72" spans="1:21" ht="12.75">
      <c r="A72" s="58">
        <v>64</v>
      </c>
      <c r="B72" s="3" t="s">
        <v>189</v>
      </c>
      <c r="C72" s="35">
        <v>15.011399999999998</v>
      </c>
      <c r="D72" s="3">
        <v>120</v>
      </c>
      <c r="E72" s="33" t="s">
        <v>343</v>
      </c>
      <c r="F72" s="33" t="s">
        <v>34</v>
      </c>
      <c r="G72" s="33">
        <v>7</v>
      </c>
      <c r="H72" s="33" t="s">
        <v>145</v>
      </c>
      <c r="I72" s="34">
        <v>38.1</v>
      </c>
      <c r="J72" s="34">
        <v>1.8288000000000002</v>
      </c>
      <c r="K72" s="3">
        <v>0</v>
      </c>
      <c r="L72" s="52" t="s">
        <v>145</v>
      </c>
      <c r="M72" s="33"/>
      <c r="N72" s="33"/>
      <c r="O72" s="33"/>
      <c r="P72" s="33"/>
      <c r="Q72" s="33"/>
      <c r="R72" s="33"/>
      <c r="S72" s="33" t="s">
        <v>37</v>
      </c>
      <c r="T72" s="3"/>
      <c r="U72" s="3"/>
    </row>
    <row r="73" spans="1:21" ht="12.75">
      <c r="A73" s="57">
        <v>65</v>
      </c>
      <c r="B73" s="3" t="s">
        <v>85</v>
      </c>
      <c r="C73" s="35">
        <v>5.4102</v>
      </c>
      <c r="D73" s="3">
        <v>337</v>
      </c>
      <c r="E73" s="33" t="s">
        <v>145</v>
      </c>
      <c r="F73" s="33" t="s">
        <v>34</v>
      </c>
      <c r="G73" s="33">
        <v>7</v>
      </c>
      <c r="H73" s="33" t="s">
        <v>145</v>
      </c>
      <c r="I73" s="34">
        <v>26.5176</v>
      </c>
      <c r="J73" s="34">
        <v>1.8288000000000002</v>
      </c>
      <c r="K73" s="3">
        <v>90</v>
      </c>
      <c r="L73" s="52" t="s">
        <v>36</v>
      </c>
      <c r="M73" s="33"/>
      <c r="N73" s="33"/>
      <c r="O73" s="33"/>
      <c r="P73" s="33" t="s">
        <v>37</v>
      </c>
      <c r="Q73" s="33"/>
      <c r="R73" s="33"/>
      <c r="S73" s="33"/>
      <c r="T73" s="3"/>
      <c r="U73" s="3"/>
    </row>
    <row r="74" spans="1:21" ht="12.75">
      <c r="A74" s="58">
        <v>66</v>
      </c>
      <c r="B74" s="3" t="s">
        <v>192</v>
      </c>
      <c r="C74" s="35">
        <v>5.4102</v>
      </c>
      <c r="D74" s="3">
        <v>337</v>
      </c>
      <c r="E74" s="33" t="s">
        <v>145</v>
      </c>
      <c r="F74" s="33" t="s">
        <v>34</v>
      </c>
      <c r="G74" s="33">
        <v>7</v>
      </c>
      <c r="H74" s="33" t="s">
        <v>145</v>
      </c>
      <c r="I74" s="34">
        <v>27.432000000000002</v>
      </c>
      <c r="J74" s="34">
        <v>1.8288000000000002</v>
      </c>
      <c r="K74" s="3">
        <v>0</v>
      </c>
      <c r="L74" s="52" t="s">
        <v>145</v>
      </c>
      <c r="M74" s="33"/>
      <c r="N74" s="33"/>
      <c r="O74" s="33"/>
      <c r="P74" s="33" t="s">
        <v>37</v>
      </c>
      <c r="Q74" s="33"/>
      <c r="R74" s="33"/>
      <c r="S74" s="33"/>
      <c r="T74" s="3"/>
      <c r="U74" s="3"/>
    </row>
    <row r="75" spans="1:21" ht="12.75">
      <c r="A75" s="57">
        <v>67</v>
      </c>
      <c r="B75" s="3" t="s">
        <v>193</v>
      </c>
      <c r="C75" s="35">
        <v>5.4102</v>
      </c>
      <c r="D75" s="3">
        <v>337</v>
      </c>
      <c r="E75" s="33" t="s">
        <v>145</v>
      </c>
      <c r="F75" s="33" t="s">
        <v>34</v>
      </c>
      <c r="G75" s="33">
        <v>7</v>
      </c>
      <c r="H75" s="33" t="s">
        <v>145</v>
      </c>
      <c r="I75" s="34">
        <v>33.528</v>
      </c>
      <c r="J75" s="34">
        <v>1.8288000000000002</v>
      </c>
      <c r="K75" s="3">
        <v>0</v>
      </c>
      <c r="L75" s="52" t="s">
        <v>145</v>
      </c>
      <c r="M75" s="33"/>
      <c r="N75" s="33"/>
      <c r="O75" s="33"/>
      <c r="P75" s="33" t="s">
        <v>37</v>
      </c>
      <c r="Q75" s="33"/>
      <c r="R75" s="33"/>
      <c r="S75" s="33"/>
      <c r="T75" s="3"/>
      <c r="U75" s="3"/>
    </row>
    <row r="76" spans="1:21" ht="12.75">
      <c r="A76" s="58">
        <v>68</v>
      </c>
      <c r="B76" s="3" t="s">
        <v>88</v>
      </c>
      <c r="C76" s="35">
        <v>5.3721</v>
      </c>
      <c r="D76" s="3">
        <v>208</v>
      </c>
      <c r="E76" s="33" t="s">
        <v>145</v>
      </c>
      <c r="F76" s="33" t="s">
        <v>34</v>
      </c>
      <c r="G76" s="33">
        <v>7</v>
      </c>
      <c r="H76" s="33" t="s">
        <v>47</v>
      </c>
      <c r="I76" s="34">
        <v>25.2984</v>
      </c>
      <c r="J76" s="34">
        <v>1.8288000000000002</v>
      </c>
      <c r="K76" s="3">
        <v>90</v>
      </c>
      <c r="L76" s="40" t="s">
        <v>36</v>
      </c>
      <c r="M76" s="33"/>
      <c r="N76" s="33"/>
      <c r="O76" s="33"/>
      <c r="P76" s="33"/>
      <c r="Q76" s="33" t="s">
        <v>37</v>
      </c>
      <c r="R76" s="33"/>
      <c r="S76" s="33"/>
      <c r="T76" s="3"/>
      <c r="U76" s="3">
        <v>0</v>
      </c>
    </row>
    <row r="77" spans="1:21" ht="12.75">
      <c r="A77" s="57">
        <v>69</v>
      </c>
      <c r="B77" s="3" t="s">
        <v>90</v>
      </c>
      <c r="C77" s="35">
        <v>5.4864</v>
      </c>
      <c r="D77" s="3">
        <v>8</v>
      </c>
      <c r="E77" s="33" t="s">
        <v>145</v>
      </c>
      <c r="F77" s="33" t="s">
        <v>34</v>
      </c>
      <c r="G77" s="33">
        <v>7</v>
      </c>
      <c r="H77" s="33" t="s">
        <v>145</v>
      </c>
      <c r="I77" s="34">
        <v>17.6784</v>
      </c>
      <c r="J77" s="34">
        <v>2.286</v>
      </c>
      <c r="K77" s="3">
        <v>90</v>
      </c>
      <c r="L77" s="52" t="s">
        <v>36</v>
      </c>
      <c r="M77" s="33"/>
      <c r="N77" s="33"/>
      <c r="O77" s="33"/>
      <c r="P77" s="33" t="s">
        <v>37</v>
      </c>
      <c r="Q77" s="33"/>
      <c r="R77" s="33"/>
      <c r="S77" s="33"/>
      <c r="T77" s="3"/>
      <c r="U77" s="3"/>
    </row>
    <row r="78" spans="1:21" ht="12.75">
      <c r="A78" s="58">
        <v>70</v>
      </c>
      <c r="B78" s="3" t="s">
        <v>205</v>
      </c>
      <c r="C78" s="35">
        <v>5.4864</v>
      </c>
      <c r="D78" s="3">
        <v>8</v>
      </c>
      <c r="E78" s="33" t="s">
        <v>145</v>
      </c>
      <c r="F78" s="33" t="s">
        <v>34</v>
      </c>
      <c r="G78" s="33">
        <v>7</v>
      </c>
      <c r="H78" s="33" t="s">
        <v>145</v>
      </c>
      <c r="I78" s="34">
        <v>18.5928</v>
      </c>
      <c r="J78" s="34">
        <v>1.9812</v>
      </c>
      <c r="K78" s="3">
        <v>0</v>
      </c>
      <c r="L78" s="52" t="s">
        <v>145</v>
      </c>
      <c r="M78" s="33"/>
      <c r="N78" s="33"/>
      <c r="O78" s="33"/>
      <c r="P78" s="33" t="s">
        <v>37</v>
      </c>
      <c r="Q78" s="33"/>
      <c r="R78" s="33"/>
      <c r="S78" s="33"/>
      <c r="T78" s="3"/>
      <c r="U78" s="3"/>
    </row>
    <row r="79" spans="1:21" ht="12.75">
      <c r="A79" s="57">
        <v>71</v>
      </c>
      <c r="B79" s="3" t="s">
        <v>206</v>
      </c>
      <c r="C79" s="35">
        <v>5.4864</v>
      </c>
      <c r="D79" s="3">
        <v>8</v>
      </c>
      <c r="E79" s="33" t="s">
        <v>145</v>
      </c>
      <c r="F79" s="33" t="s">
        <v>34</v>
      </c>
      <c r="G79" s="33">
        <v>7</v>
      </c>
      <c r="H79" s="33" t="s">
        <v>145</v>
      </c>
      <c r="I79" s="34">
        <v>12.8016</v>
      </c>
      <c r="J79" s="34">
        <v>1.6764000000000001</v>
      </c>
      <c r="K79" s="3">
        <v>0</v>
      </c>
      <c r="L79" s="52" t="s">
        <v>145</v>
      </c>
      <c r="M79" s="33"/>
      <c r="N79" s="33"/>
      <c r="O79" s="33"/>
      <c r="P79" s="33" t="s">
        <v>37</v>
      </c>
      <c r="Q79" s="33"/>
      <c r="R79" s="33"/>
      <c r="S79" s="33"/>
      <c r="T79" s="3"/>
      <c r="U79" s="3"/>
    </row>
    <row r="80" spans="1:21" ht="12.75">
      <c r="A80" s="58">
        <v>72</v>
      </c>
      <c r="B80" s="3" t="s">
        <v>215</v>
      </c>
      <c r="C80" s="35">
        <v>23.5077</v>
      </c>
      <c r="D80" s="3">
        <v>143</v>
      </c>
      <c r="E80" s="33" t="s">
        <v>343</v>
      </c>
      <c r="F80" s="33" t="s">
        <v>34</v>
      </c>
      <c r="G80" s="33">
        <v>7</v>
      </c>
      <c r="H80" s="33" t="s">
        <v>35</v>
      </c>
      <c r="I80" s="34">
        <v>9.144</v>
      </c>
      <c r="J80" s="34">
        <v>1.8288000000000002</v>
      </c>
      <c r="K80" s="3">
        <v>0</v>
      </c>
      <c r="L80" s="52" t="s">
        <v>145</v>
      </c>
      <c r="M80" s="33"/>
      <c r="N80" s="33"/>
      <c r="O80" s="33"/>
      <c r="P80" s="33"/>
      <c r="Q80" s="33" t="s">
        <v>37</v>
      </c>
      <c r="R80" s="33"/>
      <c r="S80" s="33"/>
      <c r="T80" s="3"/>
      <c r="U80" s="3">
        <v>90</v>
      </c>
    </row>
    <row r="81" spans="1:21" ht="12.75">
      <c r="A81" s="57">
        <v>73</v>
      </c>
      <c r="B81" s="3" t="s">
        <v>102</v>
      </c>
      <c r="C81" s="35">
        <v>16.5735</v>
      </c>
      <c r="D81" s="3">
        <v>39</v>
      </c>
      <c r="E81" s="33" t="s">
        <v>145</v>
      </c>
      <c r="F81" s="33" t="s">
        <v>34</v>
      </c>
      <c r="G81" s="33">
        <v>7</v>
      </c>
      <c r="H81" s="33" t="s">
        <v>145</v>
      </c>
      <c r="I81" s="34">
        <v>14.020800000000001</v>
      </c>
      <c r="J81" s="34">
        <v>1.8288000000000002</v>
      </c>
      <c r="K81" s="3">
        <v>90</v>
      </c>
      <c r="L81" s="52" t="s">
        <v>36</v>
      </c>
      <c r="M81" s="33"/>
      <c r="N81" s="33"/>
      <c r="O81" s="33"/>
      <c r="P81" s="33"/>
      <c r="Q81" s="33"/>
      <c r="R81" s="33"/>
      <c r="S81" s="33" t="s">
        <v>37</v>
      </c>
      <c r="T81" s="3"/>
      <c r="U81" s="3"/>
    </row>
    <row r="82" spans="1:21" ht="12.75">
      <c r="A82" s="58">
        <v>74</v>
      </c>
      <c r="B82" s="3" t="s">
        <v>220</v>
      </c>
      <c r="C82" s="35">
        <v>16.5735</v>
      </c>
      <c r="D82" s="3">
        <v>39</v>
      </c>
      <c r="E82" s="33" t="s">
        <v>145</v>
      </c>
      <c r="F82" s="33" t="s">
        <v>34</v>
      </c>
      <c r="G82" s="33">
        <v>7</v>
      </c>
      <c r="H82" s="33" t="s">
        <v>145</v>
      </c>
      <c r="I82" s="34">
        <v>27.432000000000002</v>
      </c>
      <c r="J82" s="34">
        <v>1.8288000000000002</v>
      </c>
      <c r="K82" s="3">
        <v>0</v>
      </c>
      <c r="L82" s="52" t="s">
        <v>145</v>
      </c>
      <c r="M82" s="33"/>
      <c r="N82" s="33"/>
      <c r="O82" s="33"/>
      <c r="P82" s="33"/>
      <c r="Q82" s="33"/>
      <c r="R82" s="33" t="s">
        <v>37</v>
      </c>
      <c r="S82" s="33"/>
      <c r="T82" s="3">
        <v>270</v>
      </c>
      <c r="U82" s="3">
        <v>270</v>
      </c>
    </row>
    <row r="83" spans="1:21" ht="12.75">
      <c r="A83" s="57">
        <v>75</v>
      </c>
      <c r="B83" s="3" t="s">
        <v>273</v>
      </c>
      <c r="C83" s="35">
        <v>22.5552</v>
      </c>
      <c r="D83" s="3">
        <v>165</v>
      </c>
      <c r="E83" s="33" t="s">
        <v>343</v>
      </c>
      <c r="F83" s="33" t="s">
        <v>34</v>
      </c>
      <c r="G83" s="33">
        <v>7</v>
      </c>
      <c r="H83" s="33" t="s">
        <v>145</v>
      </c>
      <c r="I83" s="34">
        <v>8.2296</v>
      </c>
      <c r="J83" s="34">
        <v>2.1336</v>
      </c>
      <c r="K83" s="3">
        <v>45</v>
      </c>
      <c r="L83" s="52" t="s">
        <v>262</v>
      </c>
      <c r="M83" s="33"/>
      <c r="N83" s="33"/>
      <c r="O83" s="33"/>
      <c r="P83" s="33"/>
      <c r="Q83" s="33" t="s">
        <v>37</v>
      </c>
      <c r="R83" s="33"/>
      <c r="S83" s="33"/>
      <c r="T83" s="3"/>
      <c r="U83" s="3">
        <v>315</v>
      </c>
    </row>
    <row r="84" spans="1:21" ht="12.75">
      <c r="A84" s="58">
        <v>76</v>
      </c>
      <c r="B84" s="3" t="s">
        <v>278</v>
      </c>
      <c r="C84" s="35">
        <v>15.506699999999999</v>
      </c>
      <c r="D84" s="3">
        <v>41</v>
      </c>
      <c r="E84" s="33" t="s">
        <v>145</v>
      </c>
      <c r="F84" s="33" t="s">
        <v>34</v>
      </c>
      <c r="G84" s="33">
        <v>7</v>
      </c>
      <c r="H84" s="33" t="s">
        <v>145</v>
      </c>
      <c r="I84" s="34">
        <v>34.4424</v>
      </c>
      <c r="J84" s="34" t="s">
        <v>35</v>
      </c>
      <c r="K84" s="3">
        <v>50</v>
      </c>
      <c r="L84" s="52" t="s">
        <v>262</v>
      </c>
      <c r="M84" s="33"/>
      <c r="N84" s="33"/>
      <c r="O84" s="33"/>
      <c r="P84" s="33"/>
      <c r="Q84" s="33"/>
      <c r="R84" s="33" t="s">
        <v>37</v>
      </c>
      <c r="S84" s="33"/>
      <c r="T84" s="3"/>
      <c r="U84" s="3"/>
    </row>
    <row r="85" spans="1:21" ht="12.75">
      <c r="A85" s="57">
        <v>77</v>
      </c>
      <c r="B85" s="3" t="s">
        <v>223</v>
      </c>
      <c r="C85" s="35">
        <v>15.506699999999999</v>
      </c>
      <c r="D85" s="3">
        <v>41</v>
      </c>
      <c r="E85" s="33" t="s">
        <v>145</v>
      </c>
      <c r="F85" s="33" t="s">
        <v>34</v>
      </c>
      <c r="G85" s="33">
        <v>7</v>
      </c>
      <c r="H85" s="33" t="s">
        <v>145</v>
      </c>
      <c r="I85" s="34">
        <v>19.812</v>
      </c>
      <c r="J85" s="34">
        <v>1.8288000000000002</v>
      </c>
      <c r="K85" s="3">
        <v>0</v>
      </c>
      <c r="L85" s="52" t="s">
        <v>145</v>
      </c>
      <c r="M85" s="33"/>
      <c r="N85" s="33"/>
      <c r="O85" s="33"/>
      <c r="P85" s="33"/>
      <c r="Q85" s="33"/>
      <c r="R85" s="33" t="s">
        <v>37</v>
      </c>
      <c r="S85" s="33"/>
      <c r="T85" s="3"/>
      <c r="U85" s="3"/>
    </row>
    <row r="86" spans="1:21" ht="12.75">
      <c r="A86" s="58">
        <v>78</v>
      </c>
      <c r="B86" s="3" t="s">
        <v>279</v>
      </c>
      <c r="C86" s="35">
        <v>15.506699999999999</v>
      </c>
      <c r="D86" s="3">
        <v>41</v>
      </c>
      <c r="E86" s="33" t="s">
        <v>145</v>
      </c>
      <c r="F86" s="33" t="s">
        <v>34</v>
      </c>
      <c r="G86" s="33">
        <v>7</v>
      </c>
      <c r="H86" s="33" t="s">
        <v>145</v>
      </c>
      <c r="I86" s="34">
        <v>6.096</v>
      </c>
      <c r="J86" s="34">
        <v>1.524</v>
      </c>
      <c r="K86" s="3">
        <v>55</v>
      </c>
      <c r="L86" s="52" t="s">
        <v>262</v>
      </c>
      <c r="M86" s="33"/>
      <c r="N86" s="33"/>
      <c r="O86" s="33"/>
      <c r="P86" s="33"/>
      <c r="Q86" s="33"/>
      <c r="R86" s="33" t="s">
        <v>37</v>
      </c>
      <c r="S86" s="33"/>
      <c r="T86" s="3"/>
      <c r="U86" s="3"/>
    </row>
    <row r="87" spans="1:21" ht="12.75">
      <c r="A87" s="57">
        <v>79</v>
      </c>
      <c r="B87" s="3" t="s">
        <v>334</v>
      </c>
      <c r="C87" s="35">
        <v>22.7076</v>
      </c>
      <c r="D87" s="3">
        <v>154</v>
      </c>
      <c r="E87" s="33" t="s">
        <v>343</v>
      </c>
      <c r="F87" s="33" t="s">
        <v>34</v>
      </c>
      <c r="G87" s="33">
        <v>7</v>
      </c>
      <c r="H87" s="33" t="s">
        <v>35</v>
      </c>
      <c r="I87" s="34">
        <v>10.0584</v>
      </c>
      <c r="J87" s="34">
        <v>1.8288000000000002</v>
      </c>
      <c r="K87" s="3">
        <v>60</v>
      </c>
      <c r="L87" s="52"/>
      <c r="M87" s="33"/>
      <c r="N87" s="33"/>
      <c r="O87" s="33"/>
      <c r="P87" s="33"/>
      <c r="Q87" s="33"/>
      <c r="R87" s="33" t="s">
        <v>37</v>
      </c>
      <c r="S87" s="33"/>
      <c r="T87" s="3">
        <v>150</v>
      </c>
      <c r="U87" s="3">
        <v>150</v>
      </c>
    </row>
    <row r="88" spans="1:21" ht="12.75">
      <c r="A88" s="58">
        <v>80</v>
      </c>
      <c r="B88" s="3" t="s">
        <v>282</v>
      </c>
      <c r="C88" s="35">
        <v>21.8313</v>
      </c>
      <c r="D88" s="3">
        <v>159</v>
      </c>
      <c r="E88" s="33" t="s">
        <v>343</v>
      </c>
      <c r="F88" s="33" t="s">
        <v>34</v>
      </c>
      <c r="G88" s="33">
        <v>7</v>
      </c>
      <c r="H88" s="33" t="s">
        <v>35</v>
      </c>
      <c r="I88" s="34">
        <v>7.010400000000001</v>
      </c>
      <c r="J88" s="34">
        <v>2.1336</v>
      </c>
      <c r="K88" s="3">
        <v>45</v>
      </c>
      <c r="L88" s="52" t="s">
        <v>262</v>
      </c>
      <c r="M88" s="33"/>
      <c r="N88" s="33"/>
      <c r="O88" s="33"/>
      <c r="P88" s="33"/>
      <c r="Q88" s="33" t="s">
        <v>37</v>
      </c>
      <c r="R88" s="33"/>
      <c r="S88" s="33"/>
      <c r="T88" s="3"/>
      <c r="U88" s="3">
        <v>135</v>
      </c>
    </row>
    <row r="89" spans="1:21" ht="12.75">
      <c r="A89" s="57">
        <v>81</v>
      </c>
      <c r="B89" s="3" t="s">
        <v>285</v>
      </c>
      <c r="C89" s="35">
        <v>21.8313</v>
      </c>
      <c r="D89" s="3">
        <v>159</v>
      </c>
      <c r="E89" s="33" t="s">
        <v>343</v>
      </c>
      <c r="F89" s="33" t="s">
        <v>34</v>
      </c>
      <c r="G89" s="33">
        <v>7</v>
      </c>
      <c r="H89" s="33" t="s">
        <v>35</v>
      </c>
      <c r="I89" s="34">
        <v>0.9144000000000001</v>
      </c>
      <c r="J89" s="34">
        <v>0.9144000000000001</v>
      </c>
      <c r="K89" s="3">
        <v>45</v>
      </c>
      <c r="L89" s="52" t="s">
        <v>262</v>
      </c>
      <c r="M89" s="33"/>
      <c r="N89" s="33"/>
      <c r="O89" s="33"/>
      <c r="P89" s="33"/>
      <c r="Q89" s="33" t="s">
        <v>37</v>
      </c>
      <c r="R89" s="33"/>
      <c r="S89" s="33"/>
      <c r="T89" s="3"/>
      <c r="U89" s="3"/>
    </row>
    <row r="90" spans="1:21" ht="12.75">
      <c r="A90" s="58">
        <v>82</v>
      </c>
      <c r="B90" s="3" t="s">
        <v>236</v>
      </c>
      <c r="C90" s="35">
        <v>14.2494</v>
      </c>
      <c r="D90" s="3">
        <v>297</v>
      </c>
      <c r="E90" s="33" t="s">
        <v>343</v>
      </c>
      <c r="F90" s="33" t="s">
        <v>34</v>
      </c>
      <c r="G90" s="33">
        <v>7</v>
      </c>
      <c r="H90" s="33" t="s">
        <v>145</v>
      </c>
      <c r="I90" s="34">
        <v>28.956000000000003</v>
      </c>
      <c r="J90" s="34">
        <v>1.6764000000000001</v>
      </c>
      <c r="K90" s="3">
        <v>0</v>
      </c>
      <c r="L90" s="52" t="s">
        <v>145</v>
      </c>
      <c r="M90" s="33"/>
      <c r="N90" s="33"/>
      <c r="O90" s="33"/>
      <c r="P90" s="33"/>
      <c r="Q90" s="33"/>
      <c r="R90" s="33" t="s">
        <v>37</v>
      </c>
      <c r="S90" s="33"/>
      <c r="T90" s="3">
        <v>90</v>
      </c>
      <c r="U90" s="3"/>
    </row>
    <row r="91" spans="1:21" ht="12.75">
      <c r="A91" s="57">
        <v>83</v>
      </c>
      <c r="B91" s="3" t="s">
        <v>237</v>
      </c>
      <c r="C91" s="35">
        <v>14.2494</v>
      </c>
      <c r="D91" s="3">
        <v>297</v>
      </c>
      <c r="E91" s="33" t="s">
        <v>343</v>
      </c>
      <c r="F91" s="33" t="s">
        <v>34</v>
      </c>
      <c r="G91" s="33">
        <v>7</v>
      </c>
      <c r="H91" s="33" t="s">
        <v>145</v>
      </c>
      <c r="I91" s="34">
        <v>30.48</v>
      </c>
      <c r="J91" s="34">
        <v>1.6764000000000001</v>
      </c>
      <c r="K91" s="3">
        <v>0</v>
      </c>
      <c r="L91" s="52" t="s">
        <v>145</v>
      </c>
      <c r="M91" s="33"/>
      <c r="N91" s="33"/>
      <c r="O91" s="33"/>
      <c r="P91" s="33" t="s">
        <v>37</v>
      </c>
      <c r="Q91" s="33"/>
      <c r="R91" s="33"/>
      <c r="S91" s="33"/>
      <c r="T91" s="3"/>
      <c r="U91" s="3">
        <v>270</v>
      </c>
    </row>
    <row r="92" spans="1:21" ht="12.75">
      <c r="A92" s="58">
        <v>84</v>
      </c>
      <c r="B92" s="3" t="s">
        <v>124</v>
      </c>
      <c r="C92" s="35">
        <v>14.1732</v>
      </c>
      <c r="D92" s="3">
        <v>106</v>
      </c>
      <c r="E92" s="33" t="s">
        <v>343</v>
      </c>
      <c r="F92" s="33" t="s">
        <v>34</v>
      </c>
      <c r="G92" s="33">
        <v>7</v>
      </c>
      <c r="H92" s="33" t="s">
        <v>145</v>
      </c>
      <c r="I92" s="34">
        <v>13.716000000000001</v>
      </c>
      <c r="J92" s="34">
        <v>1.524</v>
      </c>
      <c r="K92" s="3">
        <v>90</v>
      </c>
      <c r="L92" s="52" t="s">
        <v>36</v>
      </c>
      <c r="M92" s="33"/>
      <c r="N92" s="33"/>
      <c r="O92" s="33"/>
      <c r="P92" s="33"/>
      <c r="Q92" s="33"/>
      <c r="R92" s="33" t="s">
        <v>37</v>
      </c>
      <c r="S92" s="33"/>
      <c r="T92" s="3"/>
      <c r="U92" s="3"/>
    </row>
    <row r="93" spans="1:21" ht="12.75">
      <c r="A93" s="57">
        <v>85</v>
      </c>
      <c r="B93" s="3" t="s">
        <v>242</v>
      </c>
      <c r="C93" s="35">
        <v>14.1732</v>
      </c>
      <c r="D93" s="3">
        <v>106</v>
      </c>
      <c r="E93" s="33" t="s">
        <v>343</v>
      </c>
      <c r="F93" s="33" t="s">
        <v>34</v>
      </c>
      <c r="G93" s="33">
        <v>7</v>
      </c>
      <c r="H93" s="33" t="s">
        <v>145</v>
      </c>
      <c r="I93" s="34">
        <v>10.972800000000001</v>
      </c>
      <c r="J93" s="34">
        <v>1.524</v>
      </c>
      <c r="K93" s="3">
        <v>0</v>
      </c>
      <c r="L93" s="52" t="s">
        <v>145</v>
      </c>
      <c r="M93" s="33"/>
      <c r="N93" s="33"/>
      <c r="O93" s="33"/>
      <c r="P93" s="33"/>
      <c r="Q93" s="33"/>
      <c r="R93" s="33" t="s">
        <v>37</v>
      </c>
      <c r="S93" s="33"/>
      <c r="T93" s="3"/>
      <c r="U93" s="3"/>
    </row>
    <row r="94" spans="1:21" ht="12.75">
      <c r="A94" s="58">
        <v>86</v>
      </c>
      <c r="B94" s="3" t="s">
        <v>288</v>
      </c>
      <c r="C94" s="35">
        <v>20.726399999999998</v>
      </c>
      <c r="D94" s="3">
        <v>148</v>
      </c>
      <c r="E94" s="33" t="s">
        <v>343</v>
      </c>
      <c r="F94" s="33" t="s">
        <v>34</v>
      </c>
      <c r="G94" s="33">
        <v>7</v>
      </c>
      <c r="H94" s="33" t="s">
        <v>35</v>
      </c>
      <c r="I94" s="34">
        <v>30.48</v>
      </c>
      <c r="J94" s="34">
        <v>2.286</v>
      </c>
      <c r="K94" s="3">
        <v>45</v>
      </c>
      <c r="L94" s="52" t="s">
        <v>262</v>
      </c>
      <c r="M94" s="33"/>
      <c r="N94" s="33"/>
      <c r="O94" s="33"/>
      <c r="P94" s="33" t="s">
        <v>37</v>
      </c>
      <c r="Q94" s="33"/>
      <c r="R94" s="33"/>
      <c r="S94" s="33"/>
      <c r="T94" s="3"/>
      <c r="U94" s="3"/>
    </row>
    <row r="95" spans="1:21" ht="12.75">
      <c r="A95" s="57">
        <v>87</v>
      </c>
      <c r="B95" s="3" t="s">
        <v>339</v>
      </c>
      <c r="C95" s="35">
        <v>22.86</v>
      </c>
      <c r="D95" s="3">
        <v>162</v>
      </c>
      <c r="E95" s="33" t="s">
        <v>343</v>
      </c>
      <c r="F95" s="33" t="s">
        <v>34</v>
      </c>
      <c r="G95" s="33">
        <v>7</v>
      </c>
      <c r="H95" s="33" t="s">
        <v>145</v>
      </c>
      <c r="I95" s="34">
        <v>13.716000000000001</v>
      </c>
      <c r="J95" s="34">
        <v>1.8288000000000002</v>
      </c>
      <c r="K95" s="3">
        <v>30</v>
      </c>
      <c r="L95" s="52"/>
      <c r="M95" s="33"/>
      <c r="N95" s="33"/>
      <c r="O95" s="33"/>
      <c r="P95" s="33"/>
      <c r="Q95" s="33"/>
      <c r="R95" s="33"/>
      <c r="S95" s="33" t="s">
        <v>37</v>
      </c>
      <c r="T95" s="3"/>
      <c r="U95" s="3"/>
    </row>
    <row r="96" spans="1:21" ht="12.75">
      <c r="A96" s="58">
        <v>88</v>
      </c>
      <c r="B96" s="3" t="s">
        <v>292</v>
      </c>
      <c r="C96" s="35">
        <v>16.9926</v>
      </c>
      <c r="D96" s="3">
        <v>109</v>
      </c>
      <c r="E96" s="33" t="s">
        <v>343</v>
      </c>
      <c r="F96" s="33" t="s">
        <v>34</v>
      </c>
      <c r="G96" s="33">
        <v>7</v>
      </c>
      <c r="H96" s="33" t="s">
        <v>145</v>
      </c>
      <c r="I96" s="34">
        <v>21.336000000000002</v>
      </c>
      <c r="J96" s="34">
        <v>1.8288000000000002</v>
      </c>
      <c r="K96" s="3">
        <v>45</v>
      </c>
      <c r="L96" s="52" t="s">
        <v>262</v>
      </c>
      <c r="M96" s="33"/>
      <c r="N96" s="33"/>
      <c r="O96" s="33"/>
      <c r="P96" s="33"/>
      <c r="Q96" s="33"/>
      <c r="R96" s="33" t="s">
        <v>37</v>
      </c>
      <c r="S96" s="33"/>
      <c r="T96" s="3"/>
      <c r="U96" s="3"/>
    </row>
    <row r="97" spans="1:21" ht="12.75">
      <c r="A97" s="57">
        <v>89</v>
      </c>
      <c r="B97" s="3" t="s">
        <v>294</v>
      </c>
      <c r="C97" s="35">
        <v>19.507199999999997</v>
      </c>
      <c r="D97" s="3">
        <v>293</v>
      </c>
      <c r="E97" s="33" t="s">
        <v>343</v>
      </c>
      <c r="F97" s="33" t="s">
        <v>34</v>
      </c>
      <c r="G97" s="33">
        <v>7</v>
      </c>
      <c r="H97" s="33" t="s">
        <v>145</v>
      </c>
      <c r="I97" s="34">
        <v>22.555200000000003</v>
      </c>
      <c r="J97" s="34">
        <v>1.8288000000000002</v>
      </c>
      <c r="K97" s="3">
        <v>45</v>
      </c>
      <c r="L97" s="52" t="s">
        <v>262</v>
      </c>
      <c r="M97" s="33"/>
      <c r="N97" s="33"/>
      <c r="O97" s="33"/>
      <c r="P97" s="33" t="s">
        <v>37</v>
      </c>
      <c r="Q97" s="33"/>
      <c r="R97" s="33"/>
      <c r="S97" s="33"/>
      <c r="T97" s="3"/>
      <c r="U97" s="3"/>
    </row>
    <row r="98" spans="1:21" ht="12.75">
      <c r="A98" s="58">
        <v>90</v>
      </c>
      <c r="B98" s="3" t="s">
        <v>312</v>
      </c>
      <c r="C98" s="35">
        <v>19.507199999999997</v>
      </c>
      <c r="D98" s="3">
        <v>293</v>
      </c>
      <c r="E98" s="33" t="s">
        <v>343</v>
      </c>
      <c r="F98" s="33" t="s">
        <v>34</v>
      </c>
      <c r="G98" s="33">
        <v>7</v>
      </c>
      <c r="H98" s="33" t="s">
        <v>145</v>
      </c>
      <c r="I98" s="34">
        <v>19.2024</v>
      </c>
      <c r="J98" s="34">
        <v>1.8288000000000002</v>
      </c>
      <c r="K98" s="3">
        <v>135</v>
      </c>
      <c r="L98" s="52" t="s">
        <v>296</v>
      </c>
      <c r="M98" s="33"/>
      <c r="N98" s="33"/>
      <c r="O98" s="33"/>
      <c r="P98" s="33"/>
      <c r="Q98" s="33"/>
      <c r="R98" s="33" t="s">
        <v>37</v>
      </c>
      <c r="S98" s="33"/>
      <c r="T98" s="3">
        <v>225</v>
      </c>
      <c r="U98" s="3"/>
    </row>
    <row r="99" spans="1:21" ht="12.75">
      <c r="A99" s="57">
        <v>91</v>
      </c>
      <c r="B99" s="3" t="s">
        <v>313</v>
      </c>
      <c r="C99" s="35">
        <v>19.507199999999997</v>
      </c>
      <c r="D99" s="3">
        <v>293</v>
      </c>
      <c r="E99" s="33" t="s">
        <v>343</v>
      </c>
      <c r="F99" s="33" t="s">
        <v>34</v>
      </c>
      <c r="G99" s="33">
        <v>7</v>
      </c>
      <c r="H99" s="33" t="s">
        <v>145</v>
      </c>
      <c r="I99" s="34">
        <v>19.2024</v>
      </c>
      <c r="J99" s="34">
        <v>1.8288000000000002</v>
      </c>
      <c r="K99" s="3">
        <v>135</v>
      </c>
      <c r="L99" s="52" t="s">
        <v>296</v>
      </c>
      <c r="M99" s="33"/>
      <c r="N99" s="33"/>
      <c r="O99" s="33"/>
      <c r="P99" s="33"/>
      <c r="Q99" s="33"/>
      <c r="R99" s="33" t="s">
        <v>37</v>
      </c>
      <c r="S99" s="33"/>
      <c r="T99" s="3">
        <v>225</v>
      </c>
      <c r="U99" s="3"/>
    </row>
    <row r="100" spans="1:21" ht="12.75">
      <c r="A100" s="58">
        <v>92</v>
      </c>
      <c r="B100" s="3" t="s">
        <v>254</v>
      </c>
      <c r="C100" s="35">
        <v>16.8402</v>
      </c>
      <c r="D100" s="3">
        <v>297</v>
      </c>
      <c r="E100" s="33" t="s">
        <v>343</v>
      </c>
      <c r="F100" s="33" t="s">
        <v>34</v>
      </c>
      <c r="G100" s="33">
        <v>7</v>
      </c>
      <c r="H100" s="33" t="s">
        <v>145</v>
      </c>
      <c r="I100" s="34">
        <v>21.336000000000002</v>
      </c>
      <c r="J100" s="34">
        <v>1.8288000000000002</v>
      </c>
      <c r="K100" s="3">
        <v>0</v>
      </c>
      <c r="L100" s="52" t="s">
        <v>145</v>
      </c>
      <c r="M100" s="33"/>
      <c r="N100" s="33"/>
      <c r="O100" s="33"/>
      <c r="P100" s="33"/>
      <c r="Q100" s="33"/>
      <c r="R100" s="33" t="s">
        <v>37</v>
      </c>
      <c r="S100" s="33"/>
      <c r="T100" s="3">
        <v>270</v>
      </c>
      <c r="U100" s="3"/>
    </row>
    <row r="101" spans="1:21" ht="12.75">
      <c r="A101" s="57">
        <v>93</v>
      </c>
      <c r="B101" s="3" t="s">
        <v>135</v>
      </c>
      <c r="C101" s="35">
        <v>16.8402</v>
      </c>
      <c r="D101" s="3">
        <v>297</v>
      </c>
      <c r="E101" s="33" t="s">
        <v>343</v>
      </c>
      <c r="F101" s="33" t="s">
        <v>34</v>
      </c>
      <c r="G101" s="33">
        <v>7</v>
      </c>
      <c r="H101" s="33" t="s">
        <v>145</v>
      </c>
      <c r="I101" s="34">
        <v>26.5176</v>
      </c>
      <c r="J101" s="34">
        <v>1.8288000000000002</v>
      </c>
      <c r="K101" s="3">
        <v>90</v>
      </c>
      <c r="L101" s="52" t="s">
        <v>36</v>
      </c>
      <c r="M101" s="33"/>
      <c r="N101" s="33"/>
      <c r="O101" s="33"/>
      <c r="P101" s="33"/>
      <c r="Q101" s="33"/>
      <c r="R101" s="33" t="s">
        <v>37</v>
      </c>
      <c r="S101" s="33"/>
      <c r="T101" s="3">
        <v>0</v>
      </c>
      <c r="U101" s="3"/>
    </row>
    <row r="102" spans="1:21" ht="12.75">
      <c r="A102" s="58">
        <v>94</v>
      </c>
      <c r="B102" s="3" t="s">
        <v>136</v>
      </c>
      <c r="C102" s="35">
        <v>16.8402</v>
      </c>
      <c r="D102" s="3">
        <v>297</v>
      </c>
      <c r="E102" s="33" t="s">
        <v>343</v>
      </c>
      <c r="F102" s="33" t="s">
        <v>34</v>
      </c>
      <c r="G102" s="33">
        <v>7</v>
      </c>
      <c r="H102" s="33" t="s">
        <v>145</v>
      </c>
      <c r="I102" s="34">
        <v>26.5176</v>
      </c>
      <c r="J102" s="34">
        <v>1.8288000000000002</v>
      </c>
      <c r="K102" s="3">
        <v>90</v>
      </c>
      <c r="L102" s="52" t="s">
        <v>36</v>
      </c>
      <c r="M102" s="33"/>
      <c r="N102" s="33"/>
      <c r="O102" s="33"/>
      <c r="P102" s="33"/>
      <c r="Q102" s="33"/>
      <c r="R102" s="33"/>
      <c r="S102" s="33" t="s">
        <v>37</v>
      </c>
      <c r="T102" s="3"/>
      <c r="U102" s="3"/>
    </row>
    <row r="103" spans="1:21" ht="12.75">
      <c r="A103" s="57">
        <v>95</v>
      </c>
      <c r="B103" s="3" t="s">
        <v>116</v>
      </c>
      <c r="C103" s="35">
        <v>9.1821</v>
      </c>
      <c r="D103" s="3">
        <v>227</v>
      </c>
      <c r="E103" s="33" t="s">
        <v>343</v>
      </c>
      <c r="F103" s="33" t="s">
        <v>41</v>
      </c>
      <c r="G103" s="33">
        <v>7</v>
      </c>
      <c r="H103" s="33" t="s">
        <v>145</v>
      </c>
      <c r="I103" s="34">
        <v>32.004000000000005</v>
      </c>
      <c r="J103" s="34">
        <v>1.524</v>
      </c>
      <c r="K103" s="3">
        <v>90</v>
      </c>
      <c r="L103" s="52" t="s">
        <v>36</v>
      </c>
      <c r="M103" s="33"/>
      <c r="N103" s="33"/>
      <c r="O103" s="33"/>
      <c r="P103" s="33"/>
      <c r="Q103" s="33"/>
      <c r="R103" s="33" t="s">
        <v>37</v>
      </c>
      <c r="S103" s="33"/>
      <c r="T103" s="3">
        <v>0</v>
      </c>
      <c r="U103" s="3"/>
    </row>
    <row r="104" spans="1:21" ht="12.75">
      <c r="A104" s="58">
        <v>96</v>
      </c>
      <c r="B104" s="3" t="s">
        <v>337</v>
      </c>
      <c r="C104" s="35">
        <v>9.1821</v>
      </c>
      <c r="D104" s="3">
        <v>227</v>
      </c>
      <c r="E104" s="33" t="s">
        <v>343</v>
      </c>
      <c r="F104" s="33" t="s">
        <v>41</v>
      </c>
      <c r="G104" s="33">
        <v>7</v>
      </c>
      <c r="H104" s="33" t="s">
        <v>145</v>
      </c>
      <c r="I104" s="34">
        <v>10.0584</v>
      </c>
      <c r="J104" s="34">
        <v>1.524</v>
      </c>
      <c r="K104" s="3">
        <v>15</v>
      </c>
      <c r="L104" s="52"/>
      <c r="M104" s="33"/>
      <c r="N104" s="33"/>
      <c r="O104" s="33"/>
      <c r="P104" s="33" t="s">
        <v>37</v>
      </c>
      <c r="Q104" s="33"/>
      <c r="R104" s="33"/>
      <c r="S104" s="33"/>
      <c r="T104" s="3"/>
      <c r="U104" s="3"/>
    </row>
    <row r="105" spans="1:21" ht="12.75">
      <c r="A105" s="57">
        <v>97</v>
      </c>
      <c r="B105" s="3" t="s">
        <v>147</v>
      </c>
      <c r="C105" s="35">
        <v>2.2479</v>
      </c>
      <c r="D105" s="3">
        <v>282</v>
      </c>
      <c r="E105" s="33" t="s">
        <v>145</v>
      </c>
      <c r="F105" s="33" t="s">
        <v>34</v>
      </c>
      <c r="G105" s="33">
        <v>8</v>
      </c>
      <c r="H105" s="33" t="s">
        <v>35</v>
      </c>
      <c r="I105" s="34">
        <v>35.052</v>
      </c>
      <c r="J105" s="34">
        <v>1.8288000000000002</v>
      </c>
      <c r="K105" s="3">
        <v>0</v>
      </c>
      <c r="L105" s="52" t="s">
        <v>145</v>
      </c>
      <c r="M105" s="33"/>
      <c r="N105" s="33" t="s">
        <v>37</v>
      </c>
      <c r="O105" s="33"/>
      <c r="P105" s="33"/>
      <c r="Q105" s="33"/>
      <c r="R105" s="33"/>
      <c r="S105" s="33"/>
      <c r="T105" s="3"/>
      <c r="U105" s="3"/>
    </row>
    <row r="106" spans="1:21" ht="12.75">
      <c r="A106" s="58">
        <v>98</v>
      </c>
      <c r="B106" s="3" t="s">
        <v>163</v>
      </c>
      <c r="C106" s="35">
        <v>18.8976</v>
      </c>
      <c r="D106" s="3">
        <v>290</v>
      </c>
      <c r="E106" s="33" t="s">
        <v>145</v>
      </c>
      <c r="F106" s="33" t="s">
        <v>34</v>
      </c>
      <c r="G106" s="33">
        <v>8</v>
      </c>
      <c r="H106" s="33" t="s">
        <v>145</v>
      </c>
      <c r="I106" s="34">
        <v>36.576</v>
      </c>
      <c r="J106" s="34">
        <v>1.8288000000000002</v>
      </c>
      <c r="K106" s="3">
        <v>0</v>
      </c>
      <c r="L106" s="52" t="s">
        <v>145</v>
      </c>
      <c r="M106" s="33"/>
      <c r="N106" s="33" t="s">
        <v>37</v>
      </c>
      <c r="O106" s="33"/>
      <c r="P106" s="33"/>
      <c r="Q106" s="33"/>
      <c r="R106" s="33"/>
      <c r="S106" s="33"/>
      <c r="T106" s="3"/>
      <c r="U106" s="3"/>
    </row>
    <row r="107" spans="1:21" ht="12.75">
      <c r="A107" s="57">
        <v>99</v>
      </c>
      <c r="B107" s="3" t="s">
        <v>165</v>
      </c>
      <c r="C107" s="35">
        <v>14.5542</v>
      </c>
      <c r="D107" s="3">
        <v>300</v>
      </c>
      <c r="E107" s="33" t="s">
        <v>145</v>
      </c>
      <c r="F107" s="33" t="s">
        <v>34</v>
      </c>
      <c r="G107" s="33">
        <v>8</v>
      </c>
      <c r="H107" s="33" t="s">
        <v>145</v>
      </c>
      <c r="I107" s="34">
        <v>32.004000000000005</v>
      </c>
      <c r="J107" s="34">
        <v>1.8288000000000002</v>
      </c>
      <c r="K107" s="3">
        <v>0</v>
      </c>
      <c r="L107" s="52" t="s">
        <v>145</v>
      </c>
      <c r="M107" s="33"/>
      <c r="N107" s="33" t="s">
        <v>37</v>
      </c>
      <c r="O107" s="33"/>
      <c r="P107" s="33"/>
      <c r="Q107" s="33"/>
      <c r="R107" s="33"/>
      <c r="S107" s="33"/>
      <c r="T107" s="3"/>
      <c r="U107" s="3"/>
    </row>
    <row r="108" spans="1:21" ht="12.75">
      <c r="A108" s="58">
        <v>100</v>
      </c>
      <c r="B108" s="3" t="s">
        <v>319</v>
      </c>
      <c r="C108" s="35">
        <v>22.3266</v>
      </c>
      <c r="D108" s="3">
        <v>147</v>
      </c>
      <c r="E108" s="33" t="s">
        <v>343</v>
      </c>
      <c r="F108" s="33" t="s">
        <v>34</v>
      </c>
      <c r="G108" s="33">
        <v>8</v>
      </c>
      <c r="H108" s="33" t="s">
        <v>35</v>
      </c>
      <c r="I108" s="34">
        <v>20.4216</v>
      </c>
      <c r="J108" s="34">
        <v>3.3528000000000002</v>
      </c>
      <c r="K108" s="3">
        <v>110</v>
      </c>
      <c r="L108" s="52"/>
      <c r="M108" s="33"/>
      <c r="N108" s="33" t="s">
        <v>37</v>
      </c>
      <c r="O108" s="33"/>
      <c r="P108" s="33"/>
      <c r="Q108" s="33"/>
      <c r="R108" s="33"/>
      <c r="S108" s="33"/>
      <c r="T108" s="3"/>
      <c r="U108" s="3"/>
    </row>
    <row r="109" spans="1:21" ht="12.75">
      <c r="A109" s="57">
        <v>101</v>
      </c>
      <c r="B109" s="3" t="s">
        <v>327</v>
      </c>
      <c r="C109" s="35">
        <v>3.429</v>
      </c>
      <c r="D109" s="3">
        <v>47</v>
      </c>
      <c r="E109" s="33" t="s">
        <v>145</v>
      </c>
      <c r="F109" s="33" t="s">
        <v>34</v>
      </c>
      <c r="G109" s="33">
        <v>8</v>
      </c>
      <c r="H109" s="33" t="s">
        <v>35</v>
      </c>
      <c r="I109" s="34">
        <v>0</v>
      </c>
      <c r="J109" s="34">
        <v>1.6764000000000001</v>
      </c>
      <c r="K109" s="3">
        <v>150</v>
      </c>
      <c r="L109" s="52"/>
      <c r="M109" s="33"/>
      <c r="N109" s="33" t="s">
        <v>37</v>
      </c>
      <c r="O109" s="33"/>
      <c r="P109" s="33"/>
      <c r="Q109" s="33"/>
      <c r="R109" s="33"/>
      <c r="S109" s="33"/>
      <c r="T109" s="3"/>
      <c r="U109" s="3"/>
    </row>
    <row r="110" spans="1:21" ht="12.75">
      <c r="A110" s="58">
        <v>102</v>
      </c>
      <c r="B110" s="3" t="s">
        <v>328</v>
      </c>
      <c r="C110" s="35">
        <v>3.429</v>
      </c>
      <c r="D110" s="3">
        <v>47</v>
      </c>
      <c r="E110" s="33" t="s">
        <v>145</v>
      </c>
      <c r="F110" s="33" t="s">
        <v>34</v>
      </c>
      <c r="G110" s="33">
        <v>8</v>
      </c>
      <c r="H110" s="33" t="s">
        <v>35</v>
      </c>
      <c r="I110" s="34">
        <v>4.8768</v>
      </c>
      <c r="J110" s="34">
        <v>1.6764000000000001</v>
      </c>
      <c r="K110" s="3">
        <v>165</v>
      </c>
      <c r="L110" s="52"/>
      <c r="M110" s="33"/>
      <c r="N110" s="33" t="s">
        <v>37</v>
      </c>
      <c r="O110" s="33"/>
      <c r="P110" s="33"/>
      <c r="Q110" s="33"/>
      <c r="R110" s="33"/>
      <c r="S110" s="33"/>
      <c r="T110" s="3"/>
      <c r="U110" s="3"/>
    </row>
    <row r="111" spans="1:21" ht="12.75">
      <c r="A111" s="57">
        <v>103</v>
      </c>
      <c r="B111" s="3" t="s">
        <v>97</v>
      </c>
      <c r="C111" s="35">
        <v>23.3172</v>
      </c>
      <c r="D111" s="3">
        <v>141</v>
      </c>
      <c r="E111" s="33" t="s">
        <v>343</v>
      </c>
      <c r="F111" s="33" t="s">
        <v>34</v>
      </c>
      <c r="G111" s="33">
        <v>8</v>
      </c>
      <c r="H111" s="33" t="s">
        <v>145</v>
      </c>
      <c r="I111" s="34">
        <v>38.1</v>
      </c>
      <c r="J111" s="34">
        <v>1.8288000000000002</v>
      </c>
      <c r="K111" s="3">
        <v>90</v>
      </c>
      <c r="L111" s="52" t="s">
        <v>36</v>
      </c>
      <c r="M111" s="33"/>
      <c r="N111" s="33" t="s">
        <v>37</v>
      </c>
      <c r="O111" s="33"/>
      <c r="P111" s="33"/>
      <c r="Q111" s="33"/>
      <c r="R111" s="33"/>
      <c r="S111" s="33"/>
      <c r="T111" s="3"/>
      <c r="U111" s="3"/>
    </row>
    <row r="112" spans="1:21" ht="12.75">
      <c r="A112" s="58">
        <v>104</v>
      </c>
      <c r="B112" s="3" t="s">
        <v>218</v>
      </c>
      <c r="C112" s="35">
        <v>10.5918</v>
      </c>
      <c r="D112" s="3">
        <v>115</v>
      </c>
      <c r="E112" s="33" t="s">
        <v>145</v>
      </c>
      <c r="F112" s="33" t="s">
        <v>34</v>
      </c>
      <c r="G112" s="33">
        <v>8</v>
      </c>
      <c r="H112" s="33" t="s">
        <v>145</v>
      </c>
      <c r="I112" s="34">
        <v>9.144</v>
      </c>
      <c r="J112" s="34">
        <v>1.2192</v>
      </c>
      <c r="K112" s="3">
        <v>0</v>
      </c>
      <c r="L112" s="52" t="s">
        <v>145</v>
      </c>
      <c r="M112" s="33"/>
      <c r="N112" s="33" t="s">
        <v>37</v>
      </c>
      <c r="O112" s="33"/>
      <c r="P112" s="33"/>
      <c r="Q112" s="33"/>
      <c r="R112" s="33"/>
      <c r="S112" s="33"/>
      <c r="T112" s="3"/>
      <c r="U112" s="3"/>
    </row>
    <row r="113" spans="1:21" ht="12.75">
      <c r="A113" s="57">
        <v>105</v>
      </c>
      <c r="B113" s="3" t="s">
        <v>109</v>
      </c>
      <c r="C113" s="35">
        <v>11.811</v>
      </c>
      <c r="D113" s="3">
        <v>49</v>
      </c>
      <c r="E113" s="33" t="s">
        <v>145</v>
      </c>
      <c r="F113" s="33" t="s">
        <v>34</v>
      </c>
      <c r="G113" s="33">
        <v>8</v>
      </c>
      <c r="H113" s="33" t="s">
        <v>35</v>
      </c>
      <c r="I113" s="34">
        <v>30.48</v>
      </c>
      <c r="J113" s="34">
        <v>1.6764000000000001</v>
      </c>
      <c r="K113" s="3">
        <v>90</v>
      </c>
      <c r="L113" s="52" t="s">
        <v>36</v>
      </c>
      <c r="M113" s="33"/>
      <c r="N113" s="33" t="s">
        <v>37</v>
      </c>
      <c r="O113" s="33"/>
      <c r="P113" s="33"/>
      <c r="Q113" s="33"/>
      <c r="R113" s="33"/>
      <c r="S113" s="33"/>
      <c r="T113" s="3"/>
      <c r="U113" s="3"/>
    </row>
    <row r="114" spans="1:21" ht="12.75">
      <c r="A114" s="58">
        <v>106</v>
      </c>
      <c r="B114" s="3" t="s">
        <v>110</v>
      </c>
      <c r="C114" s="35">
        <v>11.811</v>
      </c>
      <c r="D114" s="3">
        <v>49</v>
      </c>
      <c r="E114" s="33" t="s">
        <v>145</v>
      </c>
      <c r="F114" s="33" t="s">
        <v>34</v>
      </c>
      <c r="G114" s="33">
        <v>8</v>
      </c>
      <c r="H114" s="33" t="s">
        <v>35</v>
      </c>
      <c r="I114" s="34">
        <v>3.048</v>
      </c>
      <c r="J114" s="34">
        <v>1.524</v>
      </c>
      <c r="K114" s="3">
        <v>90</v>
      </c>
      <c r="L114" s="52" t="s">
        <v>36</v>
      </c>
      <c r="M114" s="33"/>
      <c r="N114" s="33" t="s">
        <v>37</v>
      </c>
      <c r="O114" s="33"/>
      <c r="P114" s="33"/>
      <c r="Q114" s="33"/>
      <c r="R114" s="33"/>
      <c r="S114" s="33"/>
      <c r="T114" s="3"/>
      <c r="U114" s="3"/>
    </row>
    <row r="115" spans="1:21" ht="12.75">
      <c r="A115" s="57">
        <v>107</v>
      </c>
      <c r="B115" s="3" t="s">
        <v>115</v>
      </c>
      <c r="C115" s="35">
        <v>2.667</v>
      </c>
      <c r="D115" s="3">
        <v>83</v>
      </c>
      <c r="E115" s="33" t="s">
        <v>145</v>
      </c>
      <c r="F115" s="33" t="s">
        <v>34</v>
      </c>
      <c r="G115" s="33">
        <v>8</v>
      </c>
      <c r="H115" s="33" t="s">
        <v>145</v>
      </c>
      <c r="I115" s="34">
        <v>18.288</v>
      </c>
      <c r="J115" s="34">
        <v>1.524</v>
      </c>
      <c r="K115" s="3">
        <v>90</v>
      </c>
      <c r="L115" s="52" t="s">
        <v>36</v>
      </c>
      <c r="M115" s="33"/>
      <c r="N115" s="33" t="s">
        <v>37</v>
      </c>
      <c r="O115" s="33"/>
      <c r="P115" s="33"/>
      <c r="Q115" s="33"/>
      <c r="R115" s="33"/>
      <c r="S115" s="33"/>
      <c r="T115" s="3"/>
      <c r="U115" s="3"/>
    </row>
    <row r="116" spans="1:21" ht="12.75">
      <c r="A116" s="58">
        <v>108</v>
      </c>
      <c r="B116" s="3" t="s">
        <v>233</v>
      </c>
      <c r="C116" s="35">
        <v>2.667</v>
      </c>
      <c r="D116" s="3">
        <v>83</v>
      </c>
      <c r="E116" s="33" t="s">
        <v>145</v>
      </c>
      <c r="F116" s="33" t="s">
        <v>34</v>
      </c>
      <c r="G116" s="33">
        <v>8</v>
      </c>
      <c r="H116" s="33" t="s">
        <v>145</v>
      </c>
      <c r="I116" s="34">
        <v>6.096</v>
      </c>
      <c r="J116" s="34">
        <v>0.45720000000000005</v>
      </c>
      <c r="K116" s="3">
        <v>0</v>
      </c>
      <c r="L116" s="52" t="s">
        <v>145</v>
      </c>
      <c r="M116" s="33"/>
      <c r="N116" s="33" t="s">
        <v>37</v>
      </c>
      <c r="O116" s="33"/>
      <c r="P116" s="33"/>
      <c r="Q116" s="33"/>
      <c r="R116" s="33"/>
      <c r="S116" s="33"/>
      <c r="T116" s="3"/>
      <c r="U116" s="3"/>
    </row>
    <row r="117" spans="1:21" ht="12.75">
      <c r="A117" s="57">
        <v>109</v>
      </c>
      <c r="B117" s="3" t="s">
        <v>234</v>
      </c>
      <c r="C117" s="35">
        <v>2.667</v>
      </c>
      <c r="D117" s="3">
        <v>83</v>
      </c>
      <c r="E117" s="33" t="s">
        <v>145</v>
      </c>
      <c r="F117" s="33" t="s">
        <v>34</v>
      </c>
      <c r="G117" s="33">
        <v>8</v>
      </c>
      <c r="H117" s="33" t="s">
        <v>145</v>
      </c>
      <c r="I117" s="34">
        <v>6.096</v>
      </c>
      <c r="J117" s="34">
        <v>1.2192</v>
      </c>
      <c r="K117" s="3">
        <v>0</v>
      </c>
      <c r="L117" s="52" t="s">
        <v>145</v>
      </c>
      <c r="M117" s="33"/>
      <c r="N117" s="33" t="s">
        <v>37</v>
      </c>
      <c r="O117" s="33"/>
      <c r="P117" s="33"/>
      <c r="Q117" s="33"/>
      <c r="R117" s="33"/>
      <c r="S117" s="33"/>
      <c r="T117" s="3"/>
      <c r="U117" s="3"/>
    </row>
    <row r="118" spans="1:21" ht="12.75">
      <c r="A118" s="58">
        <v>110</v>
      </c>
      <c r="B118" s="3" t="s">
        <v>286</v>
      </c>
      <c r="C118" s="35">
        <v>20.802599999999998</v>
      </c>
      <c r="D118" s="3">
        <v>166</v>
      </c>
      <c r="E118" s="33" t="s">
        <v>343</v>
      </c>
      <c r="F118" s="33" t="s">
        <v>34</v>
      </c>
      <c r="G118" s="33">
        <v>8</v>
      </c>
      <c r="H118" s="33" t="s">
        <v>35</v>
      </c>
      <c r="I118" s="34">
        <v>7.62</v>
      </c>
      <c r="J118" s="34">
        <v>1.8288000000000002</v>
      </c>
      <c r="K118" s="3">
        <v>45</v>
      </c>
      <c r="L118" s="52" t="s">
        <v>262</v>
      </c>
      <c r="M118" s="33"/>
      <c r="N118" s="33" t="s">
        <v>37</v>
      </c>
      <c r="O118" s="33"/>
      <c r="P118" s="33"/>
      <c r="Q118" s="33"/>
      <c r="R118" s="33"/>
      <c r="S118" s="33"/>
      <c r="T118" s="3"/>
      <c r="U118" s="3"/>
    </row>
    <row r="119" spans="1:21" ht="12.75">
      <c r="A119" s="57">
        <v>111</v>
      </c>
      <c r="B119" s="3" t="s">
        <v>240</v>
      </c>
      <c r="C119" s="35">
        <v>10.5918</v>
      </c>
      <c r="D119" s="3">
        <v>116</v>
      </c>
      <c r="E119" s="33" t="s">
        <v>145</v>
      </c>
      <c r="F119" s="33" t="s">
        <v>34</v>
      </c>
      <c r="G119" s="33">
        <v>8</v>
      </c>
      <c r="H119" s="33" t="s">
        <v>145</v>
      </c>
      <c r="I119" s="34">
        <v>21.640800000000002</v>
      </c>
      <c r="J119" s="34">
        <v>1.2192</v>
      </c>
      <c r="K119" s="3">
        <v>0</v>
      </c>
      <c r="L119" s="52" t="s">
        <v>145</v>
      </c>
      <c r="M119" s="33"/>
      <c r="N119" s="33" t="s">
        <v>37</v>
      </c>
      <c r="O119" s="33"/>
      <c r="P119" s="33"/>
      <c r="Q119" s="33"/>
      <c r="R119" s="33"/>
      <c r="S119" s="33"/>
      <c r="T119" s="3"/>
      <c r="U119" s="3"/>
    </row>
    <row r="120" spans="1:21" ht="12.75">
      <c r="A120" s="58">
        <v>112</v>
      </c>
      <c r="B120" s="3" t="s">
        <v>241</v>
      </c>
      <c r="C120" s="35">
        <v>10.5918</v>
      </c>
      <c r="D120" s="3">
        <v>116</v>
      </c>
      <c r="E120" s="33" t="s">
        <v>145</v>
      </c>
      <c r="F120" s="33" t="s">
        <v>34</v>
      </c>
      <c r="G120" s="33">
        <v>8</v>
      </c>
      <c r="H120" s="33" t="s">
        <v>145</v>
      </c>
      <c r="I120" s="34">
        <v>5.486400000000001</v>
      </c>
      <c r="J120" s="34">
        <v>1.2192</v>
      </c>
      <c r="K120" s="3">
        <v>0</v>
      </c>
      <c r="L120" s="52" t="s">
        <v>145</v>
      </c>
      <c r="M120" s="33"/>
      <c r="N120" s="33" t="s">
        <v>37</v>
      </c>
      <c r="O120" s="33"/>
      <c r="P120" s="33"/>
      <c r="Q120" s="33"/>
      <c r="R120" s="33"/>
      <c r="S120" s="33"/>
      <c r="T120" s="3"/>
      <c r="U120" s="3"/>
    </row>
    <row r="121" spans="1:21" ht="12.75">
      <c r="A121" s="57">
        <v>113</v>
      </c>
      <c r="B121" s="3" t="s">
        <v>289</v>
      </c>
      <c r="C121" s="35">
        <v>14.5161</v>
      </c>
      <c r="D121" s="3">
        <v>35</v>
      </c>
      <c r="E121" s="33" t="s">
        <v>145</v>
      </c>
      <c r="F121" s="33" t="s">
        <v>34</v>
      </c>
      <c r="G121" s="33">
        <v>8</v>
      </c>
      <c r="H121" s="33" t="s">
        <v>145</v>
      </c>
      <c r="I121" s="34">
        <v>24.384</v>
      </c>
      <c r="J121" s="34">
        <v>1.8288000000000002</v>
      </c>
      <c r="K121" s="3">
        <v>45</v>
      </c>
      <c r="L121" s="52" t="s">
        <v>262</v>
      </c>
      <c r="M121" s="33"/>
      <c r="N121" s="33" t="s">
        <v>37</v>
      </c>
      <c r="O121" s="33"/>
      <c r="P121" s="33"/>
      <c r="Q121" s="33"/>
      <c r="R121" s="33"/>
      <c r="S121" s="33"/>
      <c r="T121" s="3"/>
      <c r="U121" s="3"/>
    </row>
    <row r="122" spans="1:21" ht="12.75">
      <c r="A122" s="58">
        <v>114</v>
      </c>
      <c r="B122" s="3" t="s">
        <v>40</v>
      </c>
      <c r="C122" s="35">
        <v>7.924799999999999</v>
      </c>
      <c r="D122" s="3">
        <v>353</v>
      </c>
      <c r="E122" s="33" t="s">
        <v>145</v>
      </c>
      <c r="F122" s="33" t="s">
        <v>41</v>
      </c>
      <c r="G122" s="33">
        <v>8</v>
      </c>
      <c r="H122" s="33" t="s">
        <v>145</v>
      </c>
      <c r="I122" s="34">
        <v>7.62</v>
      </c>
      <c r="J122" s="34">
        <v>1.3716000000000002</v>
      </c>
      <c r="K122" s="3">
        <v>80</v>
      </c>
      <c r="L122" s="52" t="s">
        <v>36</v>
      </c>
      <c r="M122" s="33"/>
      <c r="N122" s="33" t="s">
        <v>37</v>
      </c>
      <c r="O122" s="33"/>
      <c r="P122" s="33"/>
      <c r="Q122" s="33"/>
      <c r="R122" s="33"/>
      <c r="S122" s="33"/>
      <c r="T122" s="3"/>
      <c r="U122" s="3"/>
    </row>
    <row r="123" spans="1:21" ht="12.75">
      <c r="A123" s="57">
        <v>115</v>
      </c>
      <c r="B123" s="3" t="s">
        <v>52</v>
      </c>
      <c r="C123" s="35">
        <v>12.763499999999999</v>
      </c>
      <c r="D123" s="3">
        <v>250</v>
      </c>
      <c r="E123" s="33" t="s">
        <v>343</v>
      </c>
      <c r="F123" s="33" t="s">
        <v>41</v>
      </c>
      <c r="G123" s="33">
        <v>8</v>
      </c>
      <c r="H123" s="33" t="s">
        <v>35</v>
      </c>
      <c r="I123" s="34">
        <v>0</v>
      </c>
      <c r="J123" s="34">
        <v>0</v>
      </c>
      <c r="K123" s="3">
        <v>90</v>
      </c>
      <c r="L123" s="52" t="s">
        <v>36</v>
      </c>
      <c r="M123" s="33"/>
      <c r="N123" s="33" t="s">
        <v>37</v>
      </c>
      <c r="O123" s="33"/>
      <c r="P123" s="33"/>
      <c r="Q123" s="33"/>
      <c r="R123" s="33"/>
      <c r="S123" s="33"/>
      <c r="T123" s="3"/>
      <c r="U123" s="3"/>
    </row>
    <row r="124" spans="1:21" ht="12.75">
      <c r="A124" s="58">
        <v>116</v>
      </c>
      <c r="B124" s="3" t="s">
        <v>58</v>
      </c>
      <c r="C124" s="35">
        <v>19.811999999999998</v>
      </c>
      <c r="D124" s="3">
        <v>356</v>
      </c>
      <c r="E124" s="33" t="s">
        <v>343</v>
      </c>
      <c r="F124" s="33" t="s">
        <v>41</v>
      </c>
      <c r="G124" s="33">
        <v>8</v>
      </c>
      <c r="H124" s="33" t="s">
        <v>47</v>
      </c>
      <c r="I124" s="34">
        <v>19.812</v>
      </c>
      <c r="J124" s="34">
        <v>1.524</v>
      </c>
      <c r="K124" s="3">
        <v>90</v>
      </c>
      <c r="L124" s="40" t="s">
        <v>36</v>
      </c>
      <c r="M124" s="33"/>
      <c r="N124" s="33" t="s">
        <v>37</v>
      </c>
      <c r="O124" s="33"/>
      <c r="P124" s="33"/>
      <c r="Q124" s="33"/>
      <c r="R124" s="33"/>
      <c r="S124" s="33"/>
      <c r="T124" s="3"/>
      <c r="U124" s="3"/>
    </row>
    <row r="125" spans="1:21" ht="12.75">
      <c r="A125" s="57">
        <v>117</v>
      </c>
      <c r="B125" s="3" t="s">
        <v>59</v>
      </c>
      <c r="C125" s="35">
        <v>19.811999999999998</v>
      </c>
      <c r="D125" s="3">
        <v>356</v>
      </c>
      <c r="E125" s="33" t="s">
        <v>343</v>
      </c>
      <c r="F125" s="33" t="s">
        <v>41</v>
      </c>
      <c r="G125" s="33">
        <v>8</v>
      </c>
      <c r="H125" s="33" t="s">
        <v>47</v>
      </c>
      <c r="I125" s="34">
        <v>19.812</v>
      </c>
      <c r="J125" s="34">
        <v>0.9144000000000001</v>
      </c>
      <c r="K125" s="3">
        <v>90</v>
      </c>
      <c r="L125" s="40" t="s">
        <v>36</v>
      </c>
      <c r="M125" s="33"/>
      <c r="N125" s="33" t="s">
        <v>37</v>
      </c>
      <c r="O125" s="33"/>
      <c r="P125" s="33"/>
      <c r="Q125" s="33"/>
      <c r="R125" s="33"/>
      <c r="S125" s="33"/>
      <c r="T125" s="3"/>
      <c r="U125" s="3"/>
    </row>
    <row r="126" spans="1:21" ht="12.75">
      <c r="A126" s="58">
        <v>118</v>
      </c>
      <c r="B126" s="3" t="s">
        <v>160</v>
      </c>
      <c r="C126" s="35">
        <v>19.811999999999998</v>
      </c>
      <c r="D126" s="3">
        <v>356</v>
      </c>
      <c r="E126" s="33" t="s">
        <v>343</v>
      </c>
      <c r="F126" s="33" t="s">
        <v>41</v>
      </c>
      <c r="G126" s="33">
        <v>8</v>
      </c>
      <c r="H126" s="33" t="s">
        <v>47</v>
      </c>
      <c r="I126" s="34">
        <v>33.2232</v>
      </c>
      <c r="J126" s="34">
        <v>1.8288000000000002</v>
      </c>
      <c r="K126" s="3">
        <v>0</v>
      </c>
      <c r="L126" s="40" t="s">
        <v>145</v>
      </c>
      <c r="M126" s="33"/>
      <c r="N126" s="33" t="s">
        <v>37</v>
      </c>
      <c r="O126" s="33"/>
      <c r="P126" s="33"/>
      <c r="Q126" s="33"/>
      <c r="R126" s="33"/>
      <c r="S126" s="33"/>
      <c r="T126" s="3"/>
      <c r="U126" s="3"/>
    </row>
    <row r="127" spans="1:21" ht="12.75">
      <c r="A127" s="57">
        <v>119</v>
      </c>
      <c r="B127" s="3" t="s">
        <v>320</v>
      </c>
      <c r="C127" s="35">
        <v>10.325099999999999</v>
      </c>
      <c r="D127" s="3">
        <v>245</v>
      </c>
      <c r="E127" s="33" t="s">
        <v>343</v>
      </c>
      <c r="F127" s="33" t="s">
        <v>41</v>
      </c>
      <c r="G127" s="33">
        <v>8</v>
      </c>
      <c r="H127" s="33" t="s">
        <v>35</v>
      </c>
      <c r="I127" s="34">
        <v>25.908</v>
      </c>
      <c r="J127" s="34">
        <v>1.524</v>
      </c>
      <c r="K127" s="3">
        <v>60</v>
      </c>
      <c r="L127" s="52"/>
      <c r="M127" s="33"/>
      <c r="N127" s="33" t="s">
        <v>37</v>
      </c>
      <c r="O127" s="33"/>
      <c r="P127" s="33"/>
      <c r="Q127" s="33"/>
      <c r="R127" s="33"/>
      <c r="S127" s="33"/>
      <c r="T127" s="3"/>
      <c r="U127" s="3"/>
    </row>
    <row r="128" spans="1:21" ht="12.75">
      <c r="A128" s="58">
        <v>120</v>
      </c>
      <c r="B128" s="3" t="s">
        <v>324</v>
      </c>
      <c r="C128" s="35">
        <v>10.325099999999999</v>
      </c>
      <c r="D128" s="3">
        <v>245</v>
      </c>
      <c r="E128" s="33" t="s">
        <v>343</v>
      </c>
      <c r="F128" s="33" t="s">
        <v>41</v>
      </c>
      <c r="G128" s="33">
        <v>8</v>
      </c>
      <c r="H128" s="33" t="s">
        <v>35</v>
      </c>
      <c r="I128" s="34">
        <v>4.572</v>
      </c>
      <c r="J128" s="34">
        <v>1.524</v>
      </c>
      <c r="K128" s="3">
        <v>60</v>
      </c>
      <c r="L128" s="52"/>
      <c r="M128" s="33"/>
      <c r="N128" s="33" t="s">
        <v>37</v>
      </c>
      <c r="O128" s="33"/>
      <c r="P128" s="33"/>
      <c r="Q128" s="33"/>
      <c r="R128" s="33"/>
      <c r="S128" s="33"/>
      <c r="T128" s="3"/>
      <c r="U128" s="3"/>
    </row>
    <row r="129" spans="1:21" ht="12.75">
      <c r="A129" s="57">
        <v>121</v>
      </c>
      <c r="B129" s="3" t="s">
        <v>325</v>
      </c>
      <c r="C129" s="35">
        <v>10.325099999999999</v>
      </c>
      <c r="D129" s="3">
        <v>245</v>
      </c>
      <c r="E129" s="33" t="s">
        <v>343</v>
      </c>
      <c r="F129" s="33" t="s">
        <v>41</v>
      </c>
      <c r="G129" s="33">
        <v>8</v>
      </c>
      <c r="H129" s="33" t="s">
        <v>35</v>
      </c>
      <c r="I129" s="34">
        <v>22.86</v>
      </c>
      <c r="J129" s="34">
        <v>1.524</v>
      </c>
      <c r="K129" s="3">
        <v>150</v>
      </c>
      <c r="L129" s="52"/>
      <c r="M129" s="33"/>
      <c r="N129" s="33" t="s">
        <v>37</v>
      </c>
      <c r="O129" s="33"/>
      <c r="P129" s="33"/>
      <c r="Q129" s="33"/>
      <c r="R129" s="33"/>
      <c r="S129" s="33"/>
      <c r="T129" s="3"/>
      <c r="U129" s="3"/>
    </row>
    <row r="130" spans="1:21" ht="12.75">
      <c r="A130" s="58">
        <v>122</v>
      </c>
      <c r="B130" s="3" t="s">
        <v>184</v>
      </c>
      <c r="C130" s="35">
        <v>3.429</v>
      </c>
      <c r="D130" s="3">
        <v>186</v>
      </c>
      <c r="E130" s="33" t="s">
        <v>145</v>
      </c>
      <c r="F130" s="33" t="s">
        <v>41</v>
      </c>
      <c r="G130" s="33">
        <v>8</v>
      </c>
      <c r="H130" s="33" t="s">
        <v>35</v>
      </c>
      <c r="I130" s="34">
        <v>22.250400000000003</v>
      </c>
      <c r="J130" s="34">
        <v>2.4384</v>
      </c>
      <c r="K130" s="3">
        <v>0</v>
      </c>
      <c r="L130" s="52" t="s">
        <v>145</v>
      </c>
      <c r="M130" s="33"/>
      <c r="N130" s="33" t="s">
        <v>37</v>
      </c>
      <c r="O130" s="33"/>
      <c r="P130" s="33"/>
      <c r="Q130" s="33"/>
      <c r="R130" s="33"/>
      <c r="S130" s="33"/>
      <c r="T130" s="3"/>
      <c r="U130" s="3"/>
    </row>
    <row r="131" spans="1:21" ht="12.75">
      <c r="A131" s="57">
        <v>123</v>
      </c>
      <c r="B131" s="3" t="s">
        <v>80</v>
      </c>
      <c r="C131" s="35">
        <v>10.210799999999999</v>
      </c>
      <c r="D131" s="3">
        <v>11</v>
      </c>
      <c r="E131" s="33" t="s">
        <v>145</v>
      </c>
      <c r="F131" s="33" t="s">
        <v>41</v>
      </c>
      <c r="G131" s="33">
        <v>8</v>
      </c>
      <c r="H131" s="33" t="s">
        <v>35</v>
      </c>
      <c r="I131" s="34">
        <v>19.812</v>
      </c>
      <c r="J131" s="34" t="s">
        <v>35</v>
      </c>
      <c r="K131" s="3">
        <v>90</v>
      </c>
      <c r="L131" s="52" t="s">
        <v>36</v>
      </c>
      <c r="M131" s="33"/>
      <c r="N131" s="33" t="s">
        <v>37</v>
      </c>
      <c r="O131" s="33"/>
      <c r="P131" s="33"/>
      <c r="Q131" s="33"/>
      <c r="R131" s="33"/>
      <c r="S131" s="33"/>
      <c r="T131" s="3"/>
      <c r="U131" s="3"/>
    </row>
    <row r="132" spans="1:21" ht="12.75">
      <c r="A132" s="58">
        <v>124</v>
      </c>
      <c r="B132" s="3" t="s">
        <v>186</v>
      </c>
      <c r="C132" s="35">
        <v>10.210799999999999</v>
      </c>
      <c r="D132" s="3">
        <v>11</v>
      </c>
      <c r="E132" s="33" t="s">
        <v>145</v>
      </c>
      <c r="F132" s="33" t="s">
        <v>41</v>
      </c>
      <c r="G132" s="33">
        <v>8</v>
      </c>
      <c r="H132" s="33" t="s">
        <v>35</v>
      </c>
      <c r="I132" s="34">
        <v>24.384</v>
      </c>
      <c r="J132" s="34" t="s">
        <v>35</v>
      </c>
      <c r="K132" s="3">
        <v>0</v>
      </c>
      <c r="L132" s="52" t="s">
        <v>145</v>
      </c>
      <c r="M132" s="33"/>
      <c r="N132" s="33" t="s">
        <v>37</v>
      </c>
      <c r="O132" s="33"/>
      <c r="P132" s="33"/>
      <c r="Q132" s="33"/>
      <c r="R132" s="33"/>
      <c r="S132" s="33"/>
      <c r="T132" s="3"/>
      <c r="U132" s="3"/>
    </row>
    <row r="133" spans="1:21" ht="12.75">
      <c r="A133" s="57">
        <v>125</v>
      </c>
      <c r="B133" s="3" t="s">
        <v>154</v>
      </c>
      <c r="C133" s="35">
        <v>11.5824</v>
      </c>
      <c r="D133" s="3">
        <v>127</v>
      </c>
      <c r="E133" s="33" t="s">
        <v>145</v>
      </c>
      <c r="F133" s="33" t="s">
        <v>34</v>
      </c>
      <c r="G133" s="33">
        <v>8</v>
      </c>
      <c r="H133" s="33" t="s">
        <v>35</v>
      </c>
      <c r="I133" s="34">
        <v>13.716000000000001</v>
      </c>
      <c r="J133" s="34">
        <v>1.8288000000000002</v>
      </c>
      <c r="K133" s="3">
        <v>0</v>
      </c>
      <c r="L133" s="52" t="s">
        <v>145</v>
      </c>
      <c r="M133" s="33"/>
      <c r="N133" s="33"/>
      <c r="O133" s="33" t="s">
        <v>37</v>
      </c>
      <c r="P133" s="33"/>
      <c r="Q133" s="33"/>
      <c r="R133" s="33"/>
      <c r="S133" s="33"/>
      <c r="T133" s="3"/>
      <c r="U133" s="3"/>
    </row>
    <row r="134" spans="1:21" ht="12.75">
      <c r="A134" s="58">
        <v>126</v>
      </c>
      <c r="B134" s="3" t="s">
        <v>51</v>
      </c>
      <c r="C134" s="35">
        <v>11.5824</v>
      </c>
      <c r="D134" s="3">
        <v>127</v>
      </c>
      <c r="E134" s="33" t="s">
        <v>145</v>
      </c>
      <c r="F134" s="33" t="s">
        <v>34</v>
      </c>
      <c r="G134" s="33">
        <v>8</v>
      </c>
      <c r="H134" s="33" t="s">
        <v>35</v>
      </c>
      <c r="I134" s="34">
        <v>18.8976</v>
      </c>
      <c r="J134" s="34">
        <v>1.8288000000000002</v>
      </c>
      <c r="K134" s="3">
        <v>90</v>
      </c>
      <c r="L134" s="52" t="s">
        <v>36</v>
      </c>
      <c r="M134" s="33"/>
      <c r="N134" s="33"/>
      <c r="O134" s="33" t="s">
        <v>37</v>
      </c>
      <c r="P134" s="33"/>
      <c r="Q134" s="33"/>
      <c r="R134" s="33"/>
      <c r="S134" s="33"/>
      <c r="T134" s="3"/>
      <c r="U134" s="3"/>
    </row>
    <row r="135" spans="1:21" ht="12.75">
      <c r="A135" s="57">
        <v>127</v>
      </c>
      <c r="B135" s="3" t="s">
        <v>61</v>
      </c>
      <c r="C135" s="35">
        <v>14.5542</v>
      </c>
      <c r="D135" s="3">
        <v>300</v>
      </c>
      <c r="E135" s="33" t="s">
        <v>145</v>
      </c>
      <c r="F135" s="33" t="s">
        <v>34</v>
      </c>
      <c r="G135" s="33">
        <v>8</v>
      </c>
      <c r="H135" s="33" t="s">
        <v>145</v>
      </c>
      <c r="I135" s="34">
        <v>24.384</v>
      </c>
      <c r="J135" s="34">
        <v>1.8288000000000002</v>
      </c>
      <c r="K135" s="3">
        <v>85</v>
      </c>
      <c r="L135" s="52" t="s">
        <v>36</v>
      </c>
      <c r="M135" s="33"/>
      <c r="N135" s="33"/>
      <c r="O135" s="33" t="s">
        <v>37</v>
      </c>
      <c r="P135" s="33"/>
      <c r="Q135" s="33"/>
      <c r="R135" s="33"/>
      <c r="S135" s="33"/>
      <c r="T135" s="3"/>
      <c r="U135" s="3"/>
    </row>
    <row r="136" spans="1:21" ht="12.75">
      <c r="A136" s="58">
        <v>128</v>
      </c>
      <c r="B136" s="3" t="s">
        <v>191</v>
      </c>
      <c r="C136" s="35">
        <v>7.239</v>
      </c>
      <c r="D136" s="3">
        <v>330</v>
      </c>
      <c r="E136" s="33" t="s">
        <v>145</v>
      </c>
      <c r="F136" s="33" t="s">
        <v>34</v>
      </c>
      <c r="G136" s="33">
        <v>8</v>
      </c>
      <c r="H136" s="33" t="s">
        <v>145</v>
      </c>
      <c r="I136" s="34">
        <v>28.041600000000003</v>
      </c>
      <c r="J136" s="34">
        <v>1.524</v>
      </c>
      <c r="K136" s="3">
        <v>0</v>
      </c>
      <c r="L136" s="52" t="s">
        <v>145</v>
      </c>
      <c r="M136" s="33"/>
      <c r="N136" s="33"/>
      <c r="O136" s="33" t="s">
        <v>37</v>
      </c>
      <c r="P136" s="33"/>
      <c r="Q136" s="33"/>
      <c r="R136" s="33"/>
      <c r="S136" s="33"/>
      <c r="T136" s="3"/>
      <c r="U136" s="3"/>
    </row>
    <row r="137" spans="1:21" ht="12.75">
      <c r="A137" s="57">
        <v>129</v>
      </c>
      <c r="B137" s="3" t="s">
        <v>84</v>
      </c>
      <c r="C137" s="35">
        <v>7.239</v>
      </c>
      <c r="D137" s="3">
        <v>330</v>
      </c>
      <c r="E137" s="33" t="s">
        <v>145</v>
      </c>
      <c r="F137" s="33" t="s">
        <v>34</v>
      </c>
      <c r="G137" s="33">
        <v>8</v>
      </c>
      <c r="H137" s="33" t="s">
        <v>145</v>
      </c>
      <c r="I137" s="34">
        <v>3.048</v>
      </c>
      <c r="J137" s="34">
        <v>1.2192</v>
      </c>
      <c r="K137" s="3">
        <v>90</v>
      </c>
      <c r="L137" s="52" t="s">
        <v>36</v>
      </c>
      <c r="M137" s="33"/>
      <c r="N137" s="33"/>
      <c r="O137" s="33" t="s">
        <v>37</v>
      </c>
      <c r="P137" s="33"/>
      <c r="Q137" s="33"/>
      <c r="R137" s="33"/>
      <c r="S137" s="33"/>
      <c r="T137" s="3"/>
      <c r="U137" s="3"/>
    </row>
    <row r="138" spans="1:21" ht="12.75">
      <c r="A138" s="58">
        <v>130</v>
      </c>
      <c r="B138" s="3" t="s">
        <v>329</v>
      </c>
      <c r="C138" s="35">
        <v>4.4958</v>
      </c>
      <c r="D138" s="3">
        <v>344</v>
      </c>
      <c r="E138" s="33" t="s">
        <v>145</v>
      </c>
      <c r="F138" s="33" t="s">
        <v>34</v>
      </c>
      <c r="G138" s="33">
        <v>8</v>
      </c>
      <c r="H138" s="33" t="s">
        <v>145</v>
      </c>
      <c r="I138" s="34">
        <v>4.8768</v>
      </c>
      <c r="J138" s="34">
        <v>1.8288000000000002</v>
      </c>
      <c r="K138" s="3">
        <v>160</v>
      </c>
      <c r="L138" s="52"/>
      <c r="M138" s="33"/>
      <c r="N138" s="33"/>
      <c r="O138" s="33" t="s">
        <v>37</v>
      </c>
      <c r="P138" s="33"/>
      <c r="Q138" s="33"/>
      <c r="R138" s="33"/>
      <c r="S138" s="33"/>
      <c r="T138" s="3"/>
      <c r="U138" s="3"/>
    </row>
    <row r="139" spans="1:21" ht="12.75">
      <c r="A139" s="57">
        <v>131</v>
      </c>
      <c r="B139" s="3" t="s">
        <v>93</v>
      </c>
      <c r="C139" s="35">
        <v>4.4958</v>
      </c>
      <c r="D139" s="3">
        <v>344</v>
      </c>
      <c r="E139" s="33" t="s">
        <v>145</v>
      </c>
      <c r="F139" s="33" t="s">
        <v>34</v>
      </c>
      <c r="G139" s="33">
        <v>8</v>
      </c>
      <c r="H139" s="33" t="s">
        <v>145</v>
      </c>
      <c r="I139" s="34">
        <v>3.048</v>
      </c>
      <c r="J139" s="34">
        <v>1.8288000000000002</v>
      </c>
      <c r="K139" s="3">
        <v>90</v>
      </c>
      <c r="L139" s="52" t="s">
        <v>36</v>
      </c>
      <c r="M139" s="33"/>
      <c r="N139" s="33"/>
      <c r="O139" s="33" t="s">
        <v>37</v>
      </c>
      <c r="P139" s="33"/>
      <c r="Q139" s="33"/>
      <c r="R139" s="33"/>
      <c r="S139" s="33"/>
      <c r="T139" s="3"/>
      <c r="U139" s="3"/>
    </row>
    <row r="140" spans="1:21" ht="12.75">
      <c r="A140" s="58">
        <v>132</v>
      </c>
      <c r="B140" s="3" t="s">
        <v>213</v>
      </c>
      <c r="C140" s="35">
        <v>23.3172</v>
      </c>
      <c r="D140" s="3">
        <v>141</v>
      </c>
      <c r="E140" s="33" t="s">
        <v>343</v>
      </c>
      <c r="F140" s="33" t="s">
        <v>34</v>
      </c>
      <c r="G140" s="33">
        <v>8</v>
      </c>
      <c r="H140" s="33" t="s">
        <v>145</v>
      </c>
      <c r="I140" s="34">
        <v>17.0688</v>
      </c>
      <c r="J140" s="34">
        <v>1.8288000000000002</v>
      </c>
      <c r="K140" s="3">
        <v>0</v>
      </c>
      <c r="L140" s="52" t="s">
        <v>145</v>
      </c>
      <c r="M140" s="33"/>
      <c r="N140" s="33"/>
      <c r="O140" s="33" t="s">
        <v>37</v>
      </c>
      <c r="P140" s="33"/>
      <c r="Q140" s="33"/>
      <c r="R140" s="33"/>
      <c r="S140" s="33"/>
      <c r="T140" s="3"/>
      <c r="U140" s="3"/>
    </row>
    <row r="141" spans="1:21" ht="12.75">
      <c r="A141" s="57">
        <v>133</v>
      </c>
      <c r="B141" s="3" t="s">
        <v>99</v>
      </c>
      <c r="C141" s="35">
        <v>2.6289</v>
      </c>
      <c r="D141" s="3">
        <v>218</v>
      </c>
      <c r="E141" s="33" t="s">
        <v>145</v>
      </c>
      <c r="F141" s="33" t="s">
        <v>34</v>
      </c>
      <c r="G141" s="33">
        <v>8</v>
      </c>
      <c r="H141" s="33" t="s">
        <v>47</v>
      </c>
      <c r="I141" s="34">
        <v>16.4592</v>
      </c>
      <c r="J141" s="34">
        <v>1.8288000000000002</v>
      </c>
      <c r="K141" s="3">
        <v>90</v>
      </c>
      <c r="L141" s="40" t="s">
        <v>36</v>
      </c>
      <c r="M141" s="33"/>
      <c r="N141" s="33"/>
      <c r="O141" s="33" t="s">
        <v>37</v>
      </c>
      <c r="P141" s="33"/>
      <c r="Q141" s="33"/>
      <c r="R141" s="33"/>
      <c r="S141" s="33"/>
      <c r="T141" s="3"/>
      <c r="U141" s="3"/>
    </row>
    <row r="142" spans="1:21" ht="12.75">
      <c r="A142" s="58">
        <v>134</v>
      </c>
      <c r="B142" s="3" t="s">
        <v>216</v>
      </c>
      <c r="C142" s="35">
        <v>2.6289</v>
      </c>
      <c r="D142" s="3">
        <v>218</v>
      </c>
      <c r="E142" s="33" t="s">
        <v>145</v>
      </c>
      <c r="F142" s="33" t="s">
        <v>34</v>
      </c>
      <c r="G142" s="33">
        <v>8</v>
      </c>
      <c r="H142" s="33" t="s">
        <v>47</v>
      </c>
      <c r="I142" s="34">
        <v>14.630400000000002</v>
      </c>
      <c r="J142" s="34">
        <v>1.8288000000000002</v>
      </c>
      <c r="K142" s="3">
        <v>0</v>
      </c>
      <c r="L142" s="40" t="s">
        <v>145</v>
      </c>
      <c r="M142" s="33"/>
      <c r="N142" s="33"/>
      <c r="O142" s="33" t="s">
        <v>37</v>
      </c>
      <c r="P142" s="33"/>
      <c r="Q142" s="33"/>
      <c r="R142" s="33"/>
      <c r="S142" s="33"/>
      <c r="T142" s="3"/>
      <c r="U142" s="3"/>
    </row>
    <row r="143" spans="1:21" ht="12.75">
      <c r="A143" s="57">
        <v>135</v>
      </c>
      <c r="B143" s="3" t="s">
        <v>217</v>
      </c>
      <c r="C143" s="35">
        <v>2.6289</v>
      </c>
      <c r="D143" s="3">
        <v>218</v>
      </c>
      <c r="E143" s="33" t="s">
        <v>145</v>
      </c>
      <c r="F143" s="33" t="s">
        <v>34</v>
      </c>
      <c r="G143" s="33">
        <v>8</v>
      </c>
      <c r="H143" s="33" t="s">
        <v>47</v>
      </c>
      <c r="I143" s="34">
        <v>3.048</v>
      </c>
      <c r="J143" s="34">
        <v>1.8288000000000002</v>
      </c>
      <c r="K143" s="3">
        <v>0</v>
      </c>
      <c r="L143" s="40" t="s">
        <v>145</v>
      </c>
      <c r="M143" s="33"/>
      <c r="N143" s="33"/>
      <c r="O143" s="33" t="s">
        <v>37</v>
      </c>
      <c r="P143" s="33"/>
      <c r="Q143" s="33"/>
      <c r="R143" s="33"/>
      <c r="S143" s="33"/>
      <c r="T143" s="3"/>
      <c r="U143" s="3"/>
    </row>
    <row r="144" spans="1:21" ht="12.75">
      <c r="A144" s="58">
        <v>136</v>
      </c>
      <c r="B144" s="3" t="s">
        <v>100</v>
      </c>
      <c r="C144" s="35">
        <v>2.6289</v>
      </c>
      <c r="D144" s="3">
        <v>218</v>
      </c>
      <c r="E144" s="33" t="s">
        <v>145</v>
      </c>
      <c r="F144" s="33" t="s">
        <v>34</v>
      </c>
      <c r="G144" s="33">
        <v>8</v>
      </c>
      <c r="H144" s="33" t="s">
        <v>47</v>
      </c>
      <c r="I144" s="34">
        <v>1.524</v>
      </c>
      <c r="J144" s="34">
        <v>1.8288000000000002</v>
      </c>
      <c r="K144" s="3">
        <v>90</v>
      </c>
      <c r="L144" s="40" t="s">
        <v>36</v>
      </c>
      <c r="M144" s="33"/>
      <c r="N144" s="33"/>
      <c r="O144" s="33" t="s">
        <v>37</v>
      </c>
      <c r="P144" s="33"/>
      <c r="Q144" s="33"/>
      <c r="R144" s="33"/>
      <c r="S144" s="33"/>
      <c r="T144" s="3"/>
      <c r="U144" s="3"/>
    </row>
    <row r="145" spans="1:21" ht="12.75">
      <c r="A145" s="57">
        <v>137</v>
      </c>
      <c r="B145" s="3" t="s">
        <v>274</v>
      </c>
      <c r="C145" s="35">
        <v>20.802599999999998</v>
      </c>
      <c r="D145" s="3">
        <v>164</v>
      </c>
      <c r="E145" s="33" t="s">
        <v>343</v>
      </c>
      <c r="F145" s="33" t="s">
        <v>34</v>
      </c>
      <c r="G145" s="33">
        <v>8</v>
      </c>
      <c r="H145" s="33" t="s">
        <v>145</v>
      </c>
      <c r="I145" s="34">
        <v>42.672000000000004</v>
      </c>
      <c r="J145" s="34">
        <v>1.3716000000000002</v>
      </c>
      <c r="K145" s="3">
        <v>45</v>
      </c>
      <c r="L145" s="52" t="s">
        <v>262</v>
      </c>
      <c r="M145" s="33"/>
      <c r="N145" s="33"/>
      <c r="O145" s="33" t="s">
        <v>37</v>
      </c>
      <c r="P145" s="33"/>
      <c r="Q145" s="33"/>
      <c r="R145" s="33"/>
      <c r="S145" s="33"/>
      <c r="T145" s="3"/>
      <c r="U145" s="3"/>
    </row>
    <row r="146" spans="1:21" ht="12.75">
      <c r="A146" s="58">
        <v>138</v>
      </c>
      <c r="B146" s="3" t="s">
        <v>275</v>
      </c>
      <c r="C146" s="35">
        <v>20.802599999999998</v>
      </c>
      <c r="D146" s="3">
        <v>164</v>
      </c>
      <c r="E146" s="33" t="s">
        <v>343</v>
      </c>
      <c r="F146" s="33" t="s">
        <v>34</v>
      </c>
      <c r="G146" s="33">
        <v>8</v>
      </c>
      <c r="H146" s="33" t="s">
        <v>145</v>
      </c>
      <c r="I146" s="34">
        <v>27.432000000000002</v>
      </c>
      <c r="J146" s="34">
        <v>1.3716000000000002</v>
      </c>
      <c r="K146" s="3">
        <v>45</v>
      </c>
      <c r="L146" s="52" t="s">
        <v>262</v>
      </c>
      <c r="M146" s="33"/>
      <c r="N146" s="33"/>
      <c r="O146" s="33" t="s">
        <v>37</v>
      </c>
      <c r="P146" s="33"/>
      <c r="Q146" s="33"/>
      <c r="R146" s="33"/>
      <c r="S146" s="33"/>
      <c r="T146" s="3"/>
      <c r="U146" s="3"/>
    </row>
    <row r="147" spans="1:21" ht="12.75">
      <c r="A147" s="57">
        <v>139</v>
      </c>
      <c r="B147" s="3" t="s">
        <v>247</v>
      </c>
      <c r="C147" s="35">
        <v>22.5171</v>
      </c>
      <c r="D147" s="3">
        <v>143</v>
      </c>
      <c r="E147" s="33" t="s">
        <v>343</v>
      </c>
      <c r="F147" s="33" t="s">
        <v>34</v>
      </c>
      <c r="G147" s="33">
        <v>8</v>
      </c>
      <c r="H147" s="33" t="s">
        <v>145</v>
      </c>
      <c r="I147" s="34">
        <v>4.8768</v>
      </c>
      <c r="J147" s="34">
        <v>1.0668</v>
      </c>
      <c r="K147" s="3">
        <v>0</v>
      </c>
      <c r="L147" s="52" t="s">
        <v>145</v>
      </c>
      <c r="M147" s="33"/>
      <c r="N147" s="33"/>
      <c r="O147" s="33" t="s">
        <v>37</v>
      </c>
      <c r="P147" s="33"/>
      <c r="Q147" s="33"/>
      <c r="R147" s="33"/>
      <c r="S147" s="33"/>
      <c r="T147" s="3"/>
      <c r="U147" s="3"/>
    </row>
    <row r="148" spans="1:21" ht="12.75">
      <c r="A148" s="58">
        <v>140</v>
      </c>
      <c r="B148" s="3" t="s">
        <v>248</v>
      </c>
      <c r="C148" s="35">
        <v>22.5171</v>
      </c>
      <c r="D148" s="3">
        <v>143</v>
      </c>
      <c r="E148" s="33" t="s">
        <v>343</v>
      </c>
      <c r="F148" s="33" t="s">
        <v>34</v>
      </c>
      <c r="G148" s="33">
        <v>8</v>
      </c>
      <c r="H148" s="33" t="s">
        <v>145</v>
      </c>
      <c r="I148" s="34">
        <v>4.8768</v>
      </c>
      <c r="J148" s="34">
        <v>0.762</v>
      </c>
      <c r="K148" s="3">
        <v>0</v>
      </c>
      <c r="L148" s="52" t="s">
        <v>145</v>
      </c>
      <c r="M148" s="33"/>
      <c r="N148" s="33"/>
      <c r="O148" s="33" t="s">
        <v>37</v>
      </c>
      <c r="P148" s="33"/>
      <c r="Q148" s="33"/>
      <c r="R148" s="33"/>
      <c r="S148" s="33"/>
      <c r="T148" s="3"/>
      <c r="U148" s="3"/>
    </row>
    <row r="149" spans="1:21" ht="12.75">
      <c r="A149" s="57">
        <v>141</v>
      </c>
      <c r="B149" s="3" t="s">
        <v>310</v>
      </c>
      <c r="C149" s="35">
        <v>19.240499999999997</v>
      </c>
      <c r="D149" s="3">
        <v>167</v>
      </c>
      <c r="E149" s="33" t="s">
        <v>343</v>
      </c>
      <c r="F149" s="33" t="s">
        <v>34</v>
      </c>
      <c r="G149" s="33">
        <v>8</v>
      </c>
      <c r="H149" s="33" t="s">
        <v>35</v>
      </c>
      <c r="I149" s="34">
        <v>10.3632</v>
      </c>
      <c r="J149" s="34">
        <v>1.6764000000000001</v>
      </c>
      <c r="K149" s="3">
        <v>135</v>
      </c>
      <c r="L149" s="52" t="s">
        <v>296</v>
      </c>
      <c r="M149" s="33"/>
      <c r="N149" s="33"/>
      <c r="O149" s="33" t="s">
        <v>37</v>
      </c>
      <c r="P149" s="33"/>
      <c r="Q149" s="33"/>
      <c r="R149" s="33"/>
      <c r="S149" s="33"/>
      <c r="T149" s="3"/>
      <c r="U149" s="3"/>
    </row>
    <row r="150" spans="1:21" ht="12.75">
      <c r="A150" s="58">
        <v>142</v>
      </c>
      <c r="B150" s="3" t="s">
        <v>299</v>
      </c>
      <c r="C150" s="35">
        <v>3.429</v>
      </c>
      <c r="D150" s="3">
        <v>186</v>
      </c>
      <c r="E150" s="33" t="s">
        <v>145</v>
      </c>
      <c r="F150" s="33" t="s">
        <v>41</v>
      </c>
      <c r="G150" s="33">
        <v>8</v>
      </c>
      <c r="H150" s="33" t="s">
        <v>35</v>
      </c>
      <c r="I150" s="34">
        <v>15.24</v>
      </c>
      <c r="J150" s="34">
        <v>0.9144000000000001</v>
      </c>
      <c r="K150" s="3">
        <v>130</v>
      </c>
      <c r="L150" s="52" t="s">
        <v>296</v>
      </c>
      <c r="M150" s="33"/>
      <c r="N150" s="33"/>
      <c r="O150" s="33" t="s">
        <v>37</v>
      </c>
      <c r="P150" s="33"/>
      <c r="Q150" s="33"/>
      <c r="R150" s="33"/>
      <c r="S150" s="33"/>
      <c r="T150" s="3"/>
      <c r="U150" s="3"/>
    </row>
    <row r="151" spans="1:21" ht="12.75">
      <c r="A151" s="57">
        <v>143</v>
      </c>
      <c r="B151" s="3" t="s">
        <v>185</v>
      </c>
      <c r="C151" s="35">
        <v>3.429</v>
      </c>
      <c r="D151" s="3">
        <v>186</v>
      </c>
      <c r="E151" s="33" t="s">
        <v>145</v>
      </c>
      <c r="F151" s="33" t="s">
        <v>41</v>
      </c>
      <c r="G151" s="33">
        <v>8</v>
      </c>
      <c r="H151" s="33" t="s">
        <v>35</v>
      </c>
      <c r="I151" s="34">
        <v>10.972800000000001</v>
      </c>
      <c r="J151" s="34">
        <v>0.9144000000000001</v>
      </c>
      <c r="K151" s="3">
        <v>0</v>
      </c>
      <c r="L151" s="52" t="s">
        <v>145</v>
      </c>
      <c r="M151" s="33"/>
      <c r="N151" s="33"/>
      <c r="O151" s="33" t="s">
        <v>37</v>
      </c>
      <c r="P151" s="33"/>
      <c r="Q151" s="33"/>
      <c r="R151" s="33"/>
      <c r="S151" s="33"/>
      <c r="T151" s="3"/>
      <c r="U151" s="3"/>
    </row>
    <row r="152" spans="1:21" ht="12.75">
      <c r="A152" s="58">
        <v>144</v>
      </c>
      <c r="B152" s="3" t="s">
        <v>326</v>
      </c>
      <c r="C152" s="35">
        <v>3.429</v>
      </c>
      <c r="D152" s="3">
        <v>186</v>
      </c>
      <c r="E152" s="33" t="s">
        <v>145</v>
      </c>
      <c r="F152" s="33" t="s">
        <v>41</v>
      </c>
      <c r="G152" s="33">
        <v>8</v>
      </c>
      <c r="H152" s="33" t="s">
        <v>35</v>
      </c>
      <c r="I152" s="34">
        <v>15.24</v>
      </c>
      <c r="J152" s="34">
        <v>1.2192</v>
      </c>
      <c r="K152" s="3">
        <v>160</v>
      </c>
      <c r="L152" s="52"/>
      <c r="M152" s="33"/>
      <c r="N152" s="33"/>
      <c r="O152" s="33" t="s">
        <v>37</v>
      </c>
      <c r="P152" s="33"/>
      <c r="Q152" s="33"/>
      <c r="R152" s="33"/>
      <c r="S152" s="33"/>
      <c r="T152" s="3"/>
      <c r="U152" s="3"/>
    </row>
    <row r="153" spans="1:21" ht="12.75">
      <c r="A153" s="57">
        <v>145</v>
      </c>
      <c r="B153" s="3" t="s">
        <v>187</v>
      </c>
      <c r="C153" s="35">
        <v>10.210799999999999</v>
      </c>
      <c r="D153" s="3">
        <v>11</v>
      </c>
      <c r="E153" s="33" t="s">
        <v>145</v>
      </c>
      <c r="F153" s="33" t="s">
        <v>41</v>
      </c>
      <c r="G153" s="33">
        <v>8</v>
      </c>
      <c r="H153" s="33" t="s">
        <v>35</v>
      </c>
      <c r="I153" s="34">
        <v>6.096</v>
      </c>
      <c r="J153" s="34">
        <v>0.762</v>
      </c>
      <c r="K153" s="3">
        <v>0</v>
      </c>
      <c r="L153" s="52" t="s">
        <v>145</v>
      </c>
      <c r="M153" s="33"/>
      <c r="N153" s="33"/>
      <c r="O153" s="33" t="s">
        <v>37</v>
      </c>
      <c r="P153" s="33"/>
      <c r="Q153" s="33"/>
      <c r="R153" s="33"/>
      <c r="S153" s="33"/>
      <c r="T153" s="3"/>
      <c r="U153" s="3"/>
    </row>
    <row r="154" spans="1:21" ht="12.75">
      <c r="A154" s="58">
        <v>146</v>
      </c>
      <c r="B154" s="3" t="s">
        <v>188</v>
      </c>
      <c r="C154" s="35">
        <v>10.210799999999999</v>
      </c>
      <c r="D154" s="3">
        <v>11</v>
      </c>
      <c r="E154" s="33" t="s">
        <v>145</v>
      </c>
      <c r="F154" s="33" t="s">
        <v>41</v>
      </c>
      <c r="G154" s="33">
        <v>8</v>
      </c>
      <c r="H154" s="33" t="s">
        <v>35</v>
      </c>
      <c r="I154" s="34">
        <v>27.432000000000002</v>
      </c>
      <c r="J154" s="34" t="s">
        <v>35</v>
      </c>
      <c r="K154" s="3">
        <v>0</v>
      </c>
      <c r="L154" s="52" t="s">
        <v>145</v>
      </c>
      <c r="M154" s="33"/>
      <c r="N154" s="33"/>
      <c r="O154" s="33" t="s">
        <v>37</v>
      </c>
      <c r="P154" s="33"/>
      <c r="Q154" s="33"/>
      <c r="R154" s="33"/>
      <c r="S154" s="33"/>
      <c r="T154" s="3"/>
      <c r="U154" s="3"/>
    </row>
    <row r="155" spans="1:21" ht="12.75">
      <c r="A155" s="57">
        <v>147</v>
      </c>
      <c r="B155" s="3" t="s">
        <v>103</v>
      </c>
      <c r="C155" s="35">
        <v>10.9728</v>
      </c>
      <c r="D155" s="3">
        <v>18</v>
      </c>
      <c r="E155" s="33" t="s">
        <v>145</v>
      </c>
      <c r="F155" s="33" t="s">
        <v>41</v>
      </c>
      <c r="G155" s="33">
        <v>8</v>
      </c>
      <c r="H155" s="33" t="s">
        <v>145</v>
      </c>
      <c r="I155" s="34">
        <v>22.86</v>
      </c>
      <c r="J155" s="34">
        <v>0.3048</v>
      </c>
      <c r="K155" s="3">
        <v>90</v>
      </c>
      <c r="L155" s="52" t="s">
        <v>36</v>
      </c>
      <c r="M155" s="33"/>
      <c r="N155" s="33"/>
      <c r="O155" s="33" t="s">
        <v>37</v>
      </c>
      <c r="P155" s="33"/>
      <c r="Q155" s="33"/>
      <c r="R155" s="33"/>
      <c r="S155" s="33"/>
      <c r="T155" s="3"/>
      <c r="U155" s="3"/>
    </row>
    <row r="156" spans="1:21" ht="12.75">
      <c r="A156" s="58">
        <v>148</v>
      </c>
      <c r="B156" s="3" t="s">
        <v>331</v>
      </c>
      <c r="C156" s="35">
        <v>8.4582</v>
      </c>
      <c r="D156" s="3">
        <v>357</v>
      </c>
      <c r="E156" s="33" t="s">
        <v>145</v>
      </c>
      <c r="F156" s="33" t="s">
        <v>41</v>
      </c>
      <c r="G156" s="33">
        <v>8</v>
      </c>
      <c r="H156" s="33" t="s">
        <v>35</v>
      </c>
      <c r="I156" s="34">
        <v>4.572</v>
      </c>
      <c r="J156" s="34">
        <v>1.8288000000000002</v>
      </c>
      <c r="K156" s="3">
        <v>30</v>
      </c>
      <c r="L156" s="52"/>
      <c r="M156" s="33"/>
      <c r="N156" s="33"/>
      <c r="O156" s="33" t="s">
        <v>37</v>
      </c>
      <c r="P156" s="33"/>
      <c r="Q156" s="33"/>
      <c r="R156" s="33"/>
      <c r="S156" s="33"/>
      <c r="T156" s="3"/>
      <c r="U156" s="3"/>
    </row>
    <row r="157" spans="1:21" ht="12.75">
      <c r="A157" s="57">
        <v>149</v>
      </c>
      <c r="B157" s="3" t="s">
        <v>119</v>
      </c>
      <c r="C157" s="35">
        <v>6.0579</v>
      </c>
      <c r="D157" s="3">
        <v>215</v>
      </c>
      <c r="E157" s="33" t="s">
        <v>145</v>
      </c>
      <c r="F157" s="33" t="s">
        <v>41</v>
      </c>
      <c r="G157" s="33">
        <v>8</v>
      </c>
      <c r="H157" s="33" t="s">
        <v>145</v>
      </c>
      <c r="I157" s="34">
        <v>22.250400000000003</v>
      </c>
      <c r="J157" s="34">
        <v>0.3048</v>
      </c>
      <c r="K157" s="3">
        <v>90</v>
      </c>
      <c r="L157" s="52" t="s">
        <v>36</v>
      </c>
      <c r="M157" s="33"/>
      <c r="N157" s="33"/>
      <c r="O157" s="33" t="s">
        <v>37</v>
      </c>
      <c r="P157" s="33"/>
      <c r="Q157" s="33"/>
      <c r="R157" s="33"/>
      <c r="S157" s="33"/>
      <c r="T157" s="3"/>
      <c r="U157" s="3"/>
    </row>
    <row r="158" spans="1:21" ht="12.75">
      <c r="A158" s="58">
        <v>150</v>
      </c>
      <c r="B158" s="3" t="s">
        <v>129</v>
      </c>
      <c r="C158" s="35">
        <v>8.763</v>
      </c>
      <c r="D158" s="3">
        <v>222</v>
      </c>
      <c r="E158" s="33" t="s">
        <v>145</v>
      </c>
      <c r="F158" s="33" t="s">
        <v>41</v>
      </c>
      <c r="G158" s="33">
        <v>8</v>
      </c>
      <c r="H158" s="33" t="s">
        <v>47</v>
      </c>
      <c r="I158" s="34">
        <v>30.48</v>
      </c>
      <c r="J158" s="34">
        <v>1.524</v>
      </c>
      <c r="K158" s="3">
        <v>90</v>
      </c>
      <c r="L158" s="40" t="s">
        <v>36</v>
      </c>
      <c r="M158" s="33"/>
      <c r="N158" s="33"/>
      <c r="O158" s="33" t="s">
        <v>37</v>
      </c>
      <c r="P158" s="33"/>
      <c r="Q158" s="33"/>
      <c r="R158" s="33"/>
      <c r="S158" s="33"/>
      <c r="T158" s="3"/>
      <c r="U158" s="3"/>
    </row>
    <row r="159" spans="1:21" ht="12.75">
      <c r="A159" s="57">
        <v>151</v>
      </c>
      <c r="B159" s="3" t="s">
        <v>130</v>
      </c>
      <c r="C159" s="35">
        <v>8.763</v>
      </c>
      <c r="D159" s="3">
        <v>222</v>
      </c>
      <c r="E159" s="33" t="s">
        <v>145</v>
      </c>
      <c r="F159" s="33" t="s">
        <v>41</v>
      </c>
      <c r="G159" s="33">
        <v>8</v>
      </c>
      <c r="H159" s="33" t="s">
        <v>47</v>
      </c>
      <c r="I159" s="34">
        <v>7.9248</v>
      </c>
      <c r="J159" s="34">
        <v>1.2192</v>
      </c>
      <c r="K159" s="3">
        <v>90</v>
      </c>
      <c r="L159" s="40" t="s">
        <v>36</v>
      </c>
      <c r="M159" s="33"/>
      <c r="N159" s="33"/>
      <c r="O159" s="33" t="s">
        <v>37</v>
      </c>
      <c r="P159" s="33"/>
      <c r="Q159" s="33"/>
      <c r="R159" s="33"/>
      <c r="S159" s="33"/>
      <c r="T159" s="3"/>
      <c r="U159" s="3"/>
    </row>
    <row r="160" spans="1:21" ht="12.75">
      <c r="A160" s="58">
        <v>152</v>
      </c>
      <c r="B160" s="3" t="s">
        <v>43</v>
      </c>
      <c r="C160" s="35">
        <v>2.2479</v>
      </c>
      <c r="D160" s="3">
        <v>282</v>
      </c>
      <c r="E160" s="33" t="s">
        <v>145</v>
      </c>
      <c r="F160" s="33" t="s">
        <v>34</v>
      </c>
      <c r="G160" s="33">
        <v>8</v>
      </c>
      <c r="H160" s="33" t="s">
        <v>35</v>
      </c>
      <c r="I160" s="34">
        <v>15.24</v>
      </c>
      <c r="J160" s="34">
        <v>1.8288000000000002</v>
      </c>
      <c r="K160" s="3">
        <v>90</v>
      </c>
      <c r="L160" s="52" t="s">
        <v>36</v>
      </c>
      <c r="M160" s="33"/>
      <c r="N160" s="33"/>
      <c r="O160" s="33"/>
      <c r="P160" s="33"/>
      <c r="Q160" s="33"/>
      <c r="R160" s="33" t="s">
        <v>37</v>
      </c>
      <c r="S160" s="33"/>
      <c r="T160" s="3"/>
      <c r="U160" s="3"/>
    </row>
    <row r="161" spans="1:21" ht="12.75">
      <c r="A161" s="57">
        <v>153</v>
      </c>
      <c r="B161" s="3" t="s">
        <v>148</v>
      </c>
      <c r="C161" s="35">
        <v>2.2479</v>
      </c>
      <c r="D161" s="3">
        <v>282</v>
      </c>
      <c r="E161" s="33" t="s">
        <v>145</v>
      </c>
      <c r="F161" s="33" t="s">
        <v>34</v>
      </c>
      <c r="G161" s="33">
        <v>8</v>
      </c>
      <c r="H161" s="33" t="s">
        <v>35</v>
      </c>
      <c r="I161" s="34">
        <v>32.004000000000005</v>
      </c>
      <c r="J161" s="34">
        <v>1.8288000000000002</v>
      </c>
      <c r="K161" s="3">
        <v>0</v>
      </c>
      <c r="L161" s="52" t="s">
        <v>145</v>
      </c>
      <c r="M161" s="33"/>
      <c r="N161" s="33"/>
      <c r="O161" s="33"/>
      <c r="P161" s="33"/>
      <c r="Q161" s="33" t="s">
        <v>37</v>
      </c>
      <c r="R161" s="33"/>
      <c r="S161" s="33"/>
      <c r="T161" s="3"/>
      <c r="U161" s="3">
        <v>90</v>
      </c>
    </row>
    <row r="162" spans="1:21" ht="12.75">
      <c r="A162" s="58">
        <v>154</v>
      </c>
      <c r="B162" s="3" t="s">
        <v>149</v>
      </c>
      <c r="C162" s="35">
        <v>9.753599999999999</v>
      </c>
      <c r="D162" s="3">
        <v>247</v>
      </c>
      <c r="E162" s="33" t="s">
        <v>145</v>
      </c>
      <c r="F162" s="33" t="s">
        <v>34</v>
      </c>
      <c r="G162" s="33">
        <v>8</v>
      </c>
      <c r="H162" s="33" t="s">
        <v>145</v>
      </c>
      <c r="I162" s="34">
        <v>32.004000000000005</v>
      </c>
      <c r="J162" s="34">
        <v>1.6764000000000001</v>
      </c>
      <c r="K162" s="3">
        <v>0</v>
      </c>
      <c r="L162" s="52" t="s">
        <v>145</v>
      </c>
      <c r="M162" s="33"/>
      <c r="N162" s="33"/>
      <c r="O162" s="33"/>
      <c r="P162" s="33"/>
      <c r="Q162" s="33" t="s">
        <v>37</v>
      </c>
      <c r="R162" s="33"/>
      <c r="S162" s="33"/>
      <c r="T162" s="3"/>
      <c r="U162" s="3"/>
    </row>
    <row r="163" spans="1:21" ht="12.75">
      <c r="A163" s="57">
        <v>155</v>
      </c>
      <c r="B163" s="3" t="s">
        <v>150</v>
      </c>
      <c r="C163" s="35">
        <v>9.753599999999999</v>
      </c>
      <c r="D163" s="3">
        <v>247</v>
      </c>
      <c r="E163" s="33" t="s">
        <v>145</v>
      </c>
      <c r="F163" s="33" t="s">
        <v>34</v>
      </c>
      <c r="G163" s="33">
        <v>8</v>
      </c>
      <c r="H163" s="33" t="s">
        <v>145</v>
      </c>
      <c r="I163" s="34">
        <v>3.048</v>
      </c>
      <c r="J163" s="34">
        <v>2.286</v>
      </c>
      <c r="K163" s="3">
        <v>0</v>
      </c>
      <c r="L163" s="52" t="s">
        <v>145</v>
      </c>
      <c r="M163" s="33"/>
      <c r="N163" s="33"/>
      <c r="O163" s="33"/>
      <c r="P163" s="33"/>
      <c r="Q163" s="33" t="s">
        <v>37</v>
      </c>
      <c r="R163" s="33"/>
      <c r="S163" s="33"/>
      <c r="T163" s="3"/>
      <c r="U163" s="3">
        <v>270</v>
      </c>
    </row>
    <row r="164" spans="1:21" ht="12.75">
      <c r="A164" s="58">
        <v>156</v>
      </c>
      <c r="B164" s="3" t="s">
        <v>151</v>
      </c>
      <c r="C164" s="35">
        <v>3.3146999999999998</v>
      </c>
      <c r="D164" s="3">
        <v>224</v>
      </c>
      <c r="E164" s="33" t="s">
        <v>145</v>
      </c>
      <c r="F164" s="33" t="s">
        <v>34</v>
      </c>
      <c r="G164" s="33">
        <v>8</v>
      </c>
      <c r="H164" s="33" t="s">
        <v>145</v>
      </c>
      <c r="I164" s="34">
        <v>16.764</v>
      </c>
      <c r="J164" s="34">
        <v>1.8288000000000002</v>
      </c>
      <c r="K164" s="3">
        <v>5</v>
      </c>
      <c r="L164" s="52" t="s">
        <v>145</v>
      </c>
      <c r="M164" s="33"/>
      <c r="N164" s="33"/>
      <c r="O164" s="33"/>
      <c r="P164" s="33"/>
      <c r="Q164" s="33"/>
      <c r="R164" s="33"/>
      <c r="S164" s="33" t="s">
        <v>37</v>
      </c>
      <c r="T164" s="3"/>
      <c r="U164" s="3"/>
    </row>
    <row r="165" spans="1:21" ht="12.75">
      <c r="A165" s="57">
        <v>157</v>
      </c>
      <c r="B165" s="3" t="s">
        <v>45</v>
      </c>
      <c r="C165" s="35">
        <v>3.3146999999999998</v>
      </c>
      <c r="D165" s="3">
        <v>224</v>
      </c>
      <c r="E165" s="33" t="s">
        <v>145</v>
      </c>
      <c r="F165" s="33" t="s">
        <v>34</v>
      </c>
      <c r="G165" s="33">
        <v>8</v>
      </c>
      <c r="H165" s="33" t="s">
        <v>145</v>
      </c>
      <c r="I165" s="34">
        <v>27.432000000000002</v>
      </c>
      <c r="J165" s="34">
        <v>1.8288000000000002</v>
      </c>
      <c r="K165" s="3">
        <v>90</v>
      </c>
      <c r="L165" s="52" t="s">
        <v>36</v>
      </c>
      <c r="M165" s="33"/>
      <c r="N165" s="33"/>
      <c r="O165" s="33"/>
      <c r="P165" s="33" t="s">
        <v>37</v>
      </c>
      <c r="Q165" s="33"/>
      <c r="R165" s="33"/>
      <c r="S165" s="33"/>
      <c r="T165" s="3"/>
      <c r="U165" s="3"/>
    </row>
    <row r="166" spans="1:21" ht="12.75">
      <c r="A166" s="58">
        <v>158</v>
      </c>
      <c r="B166" s="3" t="s">
        <v>46</v>
      </c>
      <c r="C166" s="35">
        <v>5.8674</v>
      </c>
      <c r="D166" s="3">
        <v>110</v>
      </c>
      <c r="E166" s="33" t="s">
        <v>145</v>
      </c>
      <c r="F166" s="33" t="s">
        <v>34</v>
      </c>
      <c r="G166" s="33">
        <v>8</v>
      </c>
      <c r="H166" s="33" t="s">
        <v>47</v>
      </c>
      <c r="I166" s="34">
        <v>23.1648</v>
      </c>
      <c r="J166" s="34">
        <v>0</v>
      </c>
      <c r="K166" s="3">
        <v>90</v>
      </c>
      <c r="L166" s="40" t="s">
        <v>36</v>
      </c>
      <c r="M166" s="33"/>
      <c r="N166" s="33"/>
      <c r="O166" s="33"/>
      <c r="P166" s="33" t="s">
        <v>37</v>
      </c>
      <c r="Q166" s="33"/>
      <c r="R166" s="33"/>
      <c r="S166" s="33"/>
      <c r="T166" s="3"/>
      <c r="U166" s="3"/>
    </row>
    <row r="167" spans="1:21" ht="12.75">
      <c r="A167" s="57">
        <v>159</v>
      </c>
      <c r="B167" s="3" t="s">
        <v>48</v>
      </c>
      <c r="C167" s="35">
        <v>5.8674</v>
      </c>
      <c r="D167" s="3">
        <v>110</v>
      </c>
      <c r="E167" s="33" t="s">
        <v>145</v>
      </c>
      <c r="F167" s="33" t="s">
        <v>34</v>
      </c>
      <c r="G167" s="33">
        <v>8</v>
      </c>
      <c r="H167" s="33" t="s">
        <v>47</v>
      </c>
      <c r="I167" s="34">
        <v>23.1648</v>
      </c>
      <c r="J167" s="34">
        <v>0</v>
      </c>
      <c r="K167" s="3">
        <v>90</v>
      </c>
      <c r="L167" s="40" t="s">
        <v>36</v>
      </c>
      <c r="M167" s="33"/>
      <c r="N167" s="33"/>
      <c r="O167" s="33"/>
      <c r="P167" s="33"/>
      <c r="Q167" s="33"/>
      <c r="R167" s="33" t="s">
        <v>37</v>
      </c>
      <c r="S167" s="33"/>
      <c r="T167" s="3">
        <v>0</v>
      </c>
      <c r="U167" s="3"/>
    </row>
    <row r="168" spans="1:21" ht="12.75">
      <c r="A168" s="58">
        <v>160</v>
      </c>
      <c r="B168" s="3" t="s">
        <v>49</v>
      </c>
      <c r="C168" s="35">
        <v>3.3528</v>
      </c>
      <c r="D168" s="3">
        <v>32</v>
      </c>
      <c r="E168" s="33" t="s">
        <v>145</v>
      </c>
      <c r="F168" s="33" t="s">
        <v>34</v>
      </c>
      <c r="G168" s="33">
        <v>8</v>
      </c>
      <c r="H168" s="33" t="s">
        <v>35</v>
      </c>
      <c r="I168" s="34">
        <v>17.3736</v>
      </c>
      <c r="J168" s="34">
        <v>0</v>
      </c>
      <c r="K168" s="3">
        <v>90</v>
      </c>
      <c r="L168" s="52" t="s">
        <v>36</v>
      </c>
      <c r="M168" s="33"/>
      <c r="N168" s="33"/>
      <c r="O168" s="33"/>
      <c r="P168" s="33"/>
      <c r="Q168" s="33"/>
      <c r="R168" s="33"/>
      <c r="S168" s="33" t="s">
        <v>37</v>
      </c>
      <c r="T168" s="3">
        <v>0</v>
      </c>
      <c r="U168" s="3"/>
    </row>
    <row r="169" spans="1:21" ht="12.75">
      <c r="A169" s="57">
        <v>161</v>
      </c>
      <c r="B169" s="3" t="s">
        <v>50</v>
      </c>
      <c r="C169" s="35">
        <v>16.2306</v>
      </c>
      <c r="D169" s="3">
        <v>303</v>
      </c>
      <c r="E169" s="33" t="s">
        <v>145</v>
      </c>
      <c r="F169" s="33" t="s">
        <v>34</v>
      </c>
      <c r="G169" s="33">
        <v>8</v>
      </c>
      <c r="H169" s="33" t="s">
        <v>47</v>
      </c>
      <c r="I169" s="34">
        <v>21.336000000000002</v>
      </c>
      <c r="J169" s="34">
        <v>1.8288000000000002</v>
      </c>
      <c r="K169" s="3">
        <v>85</v>
      </c>
      <c r="L169" s="40" t="s">
        <v>36</v>
      </c>
      <c r="M169" s="33"/>
      <c r="N169" s="33"/>
      <c r="O169" s="33"/>
      <c r="P169" s="33"/>
      <c r="Q169" s="33"/>
      <c r="R169" s="33" t="s">
        <v>37</v>
      </c>
      <c r="S169" s="33"/>
      <c r="T169" s="3"/>
      <c r="U169" s="3"/>
    </row>
    <row r="170" spans="1:21" ht="12.75">
      <c r="A170" s="58">
        <v>162</v>
      </c>
      <c r="B170" s="3" t="s">
        <v>152</v>
      </c>
      <c r="C170" s="35">
        <v>16.2306</v>
      </c>
      <c r="D170" s="3">
        <v>303</v>
      </c>
      <c r="E170" s="33" t="s">
        <v>145</v>
      </c>
      <c r="F170" s="33" t="s">
        <v>34</v>
      </c>
      <c r="G170" s="33">
        <v>8</v>
      </c>
      <c r="H170" s="33" t="s">
        <v>47</v>
      </c>
      <c r="I170" s="34">
        <v>31.3944</v>
      </c>
      <c r="J170" s="34">
        <v>1.8288000000000002</v>
      </c>
      <c r="K170" s="3">
        <v>0</v>
      </c>
      <c r="L170" s="40" t="s">
        <v>145</v>
      </c>
      <c r="M170" s="33"/>
      <c r="N170" s="33"/>
      <c r="O170" s="33"/>
      <c r="P170" s="33"/>
      <c r="Q170" s="33"/>
      <c r="R170" s="33" t="s">
        <v>37</v>
      </c>
      <c r="S170" s="33"/>
      <c r="T170" s="3"/>
      <c r="U170" s="3"/>
    </row>
    <row r="171" spans="1:21" ht="12.75">
      <c r="A171" s="57">
        <v>163</v>
      </c>
      <c r="B171" s="3" t="s">
        <v>153</v>
      </c>
      <c r="C171" s="35">
        <v>16.2306</v>
      </c>
      <c r="D171" s="3">
        <v>303</v>
      </c>
      <c r="E171" s="33" t="s">
        <v>145</v>
      </c>
      <c r="F171" s="33" t="s">
        <v>34</v>
      </c>
      <c r="G171" s="33">
        <v>8</v>
      </c>
      <c r="H171" s="33" t="s">
        <v>47</v>
      </c>
      <c r="I171" s="34">
        <v>30.1752</v>
      </c>
      <c r="J171" s="34">
        <v>1.8288000000000002</v>
      </c>
      <c r="K171" s="3">
        <v>0</v>
      </c>
      <c r="L171" s="40" t="s">
        <v>145</v>
      </c>
      <c r="M171" s="33"/>
      <c r="N171" s="33"/>
      <c r="O171" s="33"/>
      <c r="P171" s="33"/>
      <c r="Q171" s="33"/>
      <c r="R171" s="33" t="s">
        <v>37</v>
      </c>
      <c r="S171" s="33"/>
      <c r="T171" s="3"/>
      <c r="U171" s="3"/>
    </row>
    <row r="172" spans="1:21" ht="12.75">
      <c r="A172" s="58">
        <v>164</v>
      </c>
      <c r="B172" s="3" t="s">
        <v>156</v>
      </c>
      <c r="C172" s="35">
        <v>8.1915</v>
      </c>
      <c r="D172" s="3">
        <v>35</v>
      </c>
      <c r="E172" s="33" t="s">
        <v>145</v>
      </c>
      <c r="F172" s="33" t="s">
        <v>34</v>
      </c>
      <c r="G172" s="33">
        <v>8</v>
      </c>
      <c r="H172" s="33" t="s">
        <v>145</v>
      </c>
      <c r="I172" s="34">
        <v>21.336000000000002</v>
      </c>
      <c r="J172" s="34">
        <v>1.6764000000000001</v>
      </c>
      <c r="K172" s="3">
        <v>0</v>
      </c>
      <c r="L172" s="52" t="s">
        <v>145</v>
      </c>
      <c r="M172" s="33"/>
      <c r="N172" s="33"/>
      <c r="O172" s="33"/>
      <c r="P172" s="33" t="s">
        <v>37</v>
      </c>
      <c r="Q172" s="33"/>
      <c r="R172" s="33"/>
      <c r="S172" s="33"/>
      <c r="T172" s="3"/>
      <c r="U172" s="3"/>
    </row>
    <row r="173" spans="1:21" ht="12.75">
      <c r="A173" s="57">
        <v>165</v>
      </c>
      <c r="B173" s="3" t="s">
        <v>55</v>
      </c>
      <c r="C173" s="35">
        <v>8.1915</v>
      </c>
      <c r="D173" s="3">
        <v>35</v>
      </c>
      <c r="E173" s="33" t="s">
        <v>145</v>
      </c>
      <c r="F173" s="33" t="s">
        <v>34</v>
      </c>
      <c r="G173" s="33">
        <v>8</v>
      </c>
      <c r="H173" s="33" t="s">
        <v>145</v>
      </c>
      <c r="I173" s="34">
        <v>10.668000000000001</v>
      </c>
      <c r="J173" s="34">
        <v>1.6764000000000001</v>
      </c>
      <c r="K173" s="3">
        <v>80</v>
      </c>
      <c r="L173" s="52" t="s">
        <v>36</v>
      </c>
      <c r="M173" s="33"/>
      <c r="N173" s="33"/>
      <c r="O173" s="33"/>
      <c r="P173" s="33"/>
      <c r="Q173" s="33"/>
      <c r="R173" s="33"/>
      <c r="S173" s="33" t="s">
        <v>37</v>
      </c>
      <c r="T173" s="3">
        <v>180</v>
      </c>
      <c r="U173" s="3"/>
    </row>
    <row r="174" spans="1:21" ht="12.75">
      <c r="A174" s="58">
        <v>166</v>
      </c>
      <c r="B174" s="3" t="s">
        <v>56</v>
      </c>
      <c r="C174" s="35">
        <v>8.1915</v>
      </c>
      <c r="D174" s="3">
        <v>35</v>
      </c>
      <c r="E174" s="33" t="s">
        <v>145</v>
      </c>
      <c r="F174" s="33" t="s">
        <v>34</v>
      </c>
      <c r="G174" s="33">
        <v>8</v>
      </c>
      <c r="H174" s="33" t="s">
        <v>145</v>
      </c>
      <c r="I174" s="34">
        <v>24.9936</v>
      </c>
      <c r="J174" s="34">
        <v>1.6764000000000001</v>
      </c>
      <c r="K174" s="3">
        <v>90</v>
      </c>
      <c r="L174" s="52" t="s">
        <v>36</v>
      </c>
      <c r="M174" s="33"/>
      <c r="N174" s="33"/>
      <c r="O174" s="33"/>
      <c r="P174" s="33" t="s">
        <v>37</v>
      </c>
      <c r="Q174" s="33"/>
      <c r="R174" s="33"/>
      <c r="S174" s="33"/>
      <c r="T174" s="3"/>
      <c r="U174" s="3"/>
    </row>
    <row r="175" spans="1:21" ht="12.75">
      <c r="A175" s="57">
        <v>167</v>
      </c>
      <c r="B175" s="3" t="s">
        <v>57</v>
      </c>
      <c r="C175" s="35">
        <v>6.400799999999999</v>
      </c>
      <c r="D175" s="3">
        <v>222</v>
      </c>
      <c r="E175" s="33" t="s">
        <v>145</v>
      </c>
      <c r="F175" s="33" t="s">
        <v>34</v>
      </c>
      <c r="G175" s="33">
        <v>8</v>
      </c>
      <c r="H175" s="33" t="s">
        <v>145</v>
      </c>
      <c r="I175" s="34">
        <v>22.250400000000003</v>
      </c>
      <c r="J175" s="34">
        <v>1.8288000000000002</v>
      </c>
      <c r="K175" s="3">
        <v>90</v>
      </c>
      <c r="L175" s="52" t="s">
        <v>36</v>
      </c>
      <c r="M175" s="33"/>
      <c r="N175" s="33"/>
      <c r="O175" s="33"/>
      <c r="P175" s="33"/>
      <c r="Q175" s="33"/>
      <c r="R175" s="33" t="s">
        <v>37</v>
      </c>
      <c r="S175" s="33"/>
      <c r="T175" s="3"/>
      <c r="U175" s="3"/>
    </row>
    <row r="176" spans="1:21" ht="12.75">
      <c r="A176" s="58">
        <v>168</v>
      </c>
      <c r="B176" s="3" t="s">
        <v>157</v>
      </c>
      <c r="C176" s="35">
        <v>6.400799999999999</v>
      </c>
      <c r="D176" s="3">
        <v>222</v>
      </c>
      <c r="E176" s="33" t="s">
        <v>145</v>
      </c>
      <c r="F176" s="33" t="s">
        <v>34</v>
      </c>
      <c r="G176" s="33">
        <v>8</v>
      </c>
      <c r="H176" s="33" t="s">
        <v>145</v>
      </c>
      <c r="I176" s="34">
        <v>11.5824</v>
      </c>
      <c r="J176" s="34">
        <v>1.8288000000000002</v>
      </c>
      <c r="K176" s="3">
        <v>0</v>
      </c>
      <c r="L176" s="52" t="s">
        <v>145</v>
      </c>
      <c r="M176" s="33"/>
      <c r="N176" s="33"/>
      <c r="O176" s="33"/>
      <c r="P176" s="33" t="s">
        <v>37</v>
      </c>
      <c r="Q176" s="33"/>
      <c r="R176" s="33"/>
      <c r="S176" s="33"/>
      <c r="T176" s="3"/>
      <c r="U176" s="3"/>
    </row>
    <row r="177" spans="1:21" ht="12.75">
      <c r="A177" s="57">
        <v>169</v>
      </c>
      <c r="B177" s="3" t="s">
        <v>158</v>
      </c>
      <c r="C177" s="35">
        <v>6.400799999999999</v>
      </c>
      <c r="D177" s="3">
        <v>222</v>
      </c>
      <c r="E177" s="33" t="s">
        <v>145</v>
      </c>
      <c r="F177" s="33" t="s">
        <v>34</v>
      </c>
      <c r="G177" s="33">
        <v>8</v>
      </c>
      <c r="H177" s="33" t="s">
        <v>145</v>
      </c>
      <c r="I177" s="34">
        <v>28.651200000000003</v>
      </c>
      <c r="J177" s="34">
        <v>1.8288000000000002</v>
      </c>
      <c r="K177" s="3">
        <v>0</v>
      </c>
      <c r="L177" s="52" t="s">
        <v>145</v>
      </c>
      <c r="M177" s="33"/>
      <c r="N177" s="33"/>
      <c r="O177" s="33"/>
      <c r="P177" s="33" t="s">
        <v>37</v>
      </c>
      <c r="Q177" s="33"/>
      <c r="R177" s="33"/>
      <c r="S177" s="33"/>
      <c r="T177" s="3"/>
      <c r="U177" s="3"/>
    </row>
    <row r="178" spans="1:21" ht="12.75">
      <c r="A178" s="58">
        <v>170</v>
      </c>
      <c r="B178" s="3" t="s">
        <v>264</v>
      </c>
      <c r="C178" s="35">
        <v>19.278599999999997</v>
      </c>
      <c r="D178" s="3">
        <v>292</v>
      </c>
      <c r="E178" s="33" t="s">
        <v>145</v>
      </c>
      <c r="F178" s="33" t="s">
        <v>34</v>
      </c>
      <c r="G178" s="33">
        <v>8</v>
      </c>
      <c r="H178" s="33" t="s">
        <v>47</v>
      </c>
      <c r="I178" s="34">
        <v>19.2024</v>
      </c>
      <c r="J178" s="34">
        <v>0</v>
      </c>
      <c r="K178" s="3">
        <v>45</v>
      </c>
      <c r="L178" s="40" t="s">
        <v>262</v>
      </c>
      <c r="M178" s="33"/>
      <c r="N178" s="33"/>
      <c r="O178" s="33"/>
      <c r="P178" s="33"/>
      <c r="Q178" s="33"/>
      <c r="R178" s="33" t="s">
        <v>37</v>
      </c>
      <c r="S178" s="33"/>
      <c r="T178" s="3"/>
      <c r="U178" s="3"/>
    </row>
    <row r="179" spans="1:21" ht="12.75">
      <c r="A179" s="57">
        <v>171</v>
      </c>
      <c r="B179" s="3" t="s">
        <v>297</v>
      </c>
      <c r="C179" s="35">
        <v>19.278599999999997</v>
      </c>
      <c r="D179" s="3">
        <v>292</v>
      </c>
      <c r="E179" s="33" t="s">
        <v>145</v>
      </c>
      <c r="F179" s="33" t="s">
        <v>34</v>
      </c>
      <c r="G179" s="33">
        <v>8</v>
      </c>
      <c r="H179" s="33" t="s">
        <v>47</v>
      </c>
      <c r="I179" s="34">
        <v>19.812</v>
      </c>
      <c r="J179" s="34">
        <v>0</v>
      </c>
      <c r="K179" s="3">
        <v>135</v>
      </c>
      <c r="L179" s="40" t="s">
        <v>296</v>
      </c>
      <c r="M179" s="33"/>
      <c r="N179" s="33"/>
      <c r="O179" s="33"/>
      <c r="P179" s="33"/>
      <c r="Q179" s="33"/>
      <c r="R179" s="33"/>
      <c r="S179" s="33" t="s">
        <v>37</v>
      </c>
      <c r="T179" s="3"/>
      <c r="U179" s="3"/>
    </row>
    <row r="180" spans="1:21" ht="12.75">
      <c r="A180" s="58">
        <v>172</v>
      </c>
      <c r="B180" s="3" t="s">
        <v>298</v>
      </c>
      <c r="C180" s="35">
        <v>19.278599999999997</v>
      </c>
      <c r="D180" s="3">
        <v>292</v>
      </c>
      <c r="E180" s="33" t="s">
        <v>145</v>
      </c>
      <c r="F180" s="33" t="s">
        <v>34</v>
      </c>
      <c r="G180" s="33">
        <v>8</v>
      </c>
      <c r="H180" s="33" t="s">
        <v>47</v>
      </c>
      <c r="I180" s="34">
        <v>17.9832</v>
      </c>
      <c r="J180" s="34">
        <v>0</v>
      </c>
      <c r="K180" s="3">
        <v>135</v>
      </c>
      <c r="L180" s="40" t="s">
        <v>296</v>
      </c>
      <c r="M180" s="33"/>
      <c r="N180" s="33"/>
      <c r="O180" s="33"/>
      <c r="P180" s="33"/>
      <c r="Q180" s="33"/>
      <c r="R180" s="33" t="s">
        <v>37</v>
      </c>
      <c r="S180" s="33"/>
      <c r="T180" s="3"/>
      <c r="U180" s="3"/>
    </row>
    <row r="181" spans="1:21" ht="12.75">
      <c r="A181" s="57">
        <v>173</v>
      </c>
      <c r="B181" s="3" t="s">
        <v>316</v>
      </c>
      <c r="C181" s="35">
        <v>18.8976</v>
      </c>
      <c r="D181" s="3">
        <v>290</v>
      </c>
      <c r="E181" s="33" t="s">
        <v>145</v>
      </c>
      <c r="F181" s="33" t="s">
        <v>34</v>
      </c>
      <c r="G181" s="33">
        <v>8</v>
      </c>
      <c r="H181" s="33" t="s">
        <v>145</v>
      </c>
      <c r="I181" s="34">
        <v>7.62</v>
      </c>
      <c r="J181" s="34">
        <v>1.8288000000000002</v>
      </c>
      <c r="K181" s="3">
        <v>70</v>
      </c>
      <c r="L181" s="52"/>
      <c r="M181" s="33"/>
      <c r="N181" s="33"/>
      <c r="O181" s="33"/>
      <c r="P181" s="33"/>
      <c r="Q181" s="33"/>
      <c r="R181" s="33" t="s">
        <v>37</v>
      </c>
      <c r="S181" s="33"/>
      <c r="T181" s="3">
        <v>340</v>
      </c>
      <c r="U181" s="3"/>
    </row>
    <row r="182" spans="1:21" ht="12.75">
      <c r="A182" s="58">
        <v>174</v>
      </c>
      <c r="B182" s="3" t="s">
        <v>317</v>
      </c>
      <c r="C182" s="35">
        <v>18.8976</v>
      </c>
      <c r="D182" s="3">
        <v>290</v>
      </c>
      <c r="E182" s="33" t="s">
        <v>145</v>
      </c>
      <c r="F182" s="33" t="s">
        <v>34</v>
      </c>
      <c r="G182" s="33">
        <v>8</v>
      </c>
      <c r="H182" s="33" t="s">
        <v>145</v>
      </c>
      <c r="I182" s="34">
        <v>12.4968</v>
      </c>
      <c r="J182" s="34">
        <v>1.8288000000000002</v>
      </c>
      <c r="K182" s="3">
        <v>20</v>
      </c>
      <c r="L182" s="52"/>
      <c r="M182" s="33"/>
      <c r="N182" s="33"/>
      <c r="O182" s="33"/>
      <c r="P182" s="33" t="s">
        <v>37</v>
      </c>
      <c r="Q182" s="33"/>
      <c r="R182" s="33"/>
      <c r="S182" s="33"/>
      <c r="T182" s="3"/>
      <c r="U182" s="3"/>
    </row>
    <row r="183" spans="1:21" ht="12.75">
      <c r="A183" s="57">
        <v>175</v>
      </c>
      <c r="B183" s="3" t="s">
        <v>164</v>
      </c>
      <c r="C183" s="35">
        <v>14.5542</v>
      </c>
      <c r="D183" s="3">
        <v>300</v>
      </c>
      <c r="E183" s="33" t="s">
        <v>145</v>
      </c>
      <c r="F183" s="33" t="s">
        <v>34</v>
      </c>
      <c r="G183" s="33">
        <v>8</v>
      </c>
      <c r="H183" s="33" t="s">
        <v>145</v>
      </c>
      <c r="I183" s="34">
        <v>27.432000000000002</v>
      </c>
      <c r="J183" s="34">
        <v>1.8288000000000002</v>
      </c>
      <c r="K183" s="3">
        <v>0</v>
      </c>
      <c r="L183" s="52" t="s">
        <v>145</v>
      </c>
      <c r="M183" s="33"/>
      <c r="N183" s="33"/>
      <c r="O183" s="33"/>
      <c r="P183" s="33"/>
      <c r="Q183" s="33"/>
      <c r="R183" s="33" t="s">
        <v>37</v>
      </c>
      <c r="S183" s="33"/>
      <c r="T183" s="3"/>
      <c r="U183" s="3"/>
    </row>
    <row r="184" spans="1:21" ht="12.75">
      <c r="A184" s="58">
        <v>176</v>
      </c>
      <c r="B184" s="3" t="s">
        <v>62</v>
      </c>
      <c r="C184" s="35">
        <v>14.5542</v>
      </c>
      <c r="D184" s="3">
        <v>300</v>
      </c>
      <c r="E184" s="33" t="s">
        <v>145</v>
      </c>
      <c r="F184" s="33" t="s">
        <v>34</v>
      </c>
      <c r="G184" s="33">
        <v>8</v>
      </c>
      <c r="H184" s="33" t="s">
        <v>145</v>
      </c>
      <c r="I184" s="34">
        <v>7.62</v>
      </c>
      <c r="J184" s="34">
        <v>1.8288000000000002</v>
      </c>
      <c r="K184" s="3">
        <v>90</v>
      </c>
      <c r="L184" s="52" t="s">
        <v>36</v>
      </c>
      <c r="M184" s="33"/>
      <c r="N184" s="33"/>
      <c r="O184" s="33"/>
      <c r="P184" s="33"/>
      <c r="Q184" s="33"/>
      <c r="R184" s="33" t="s">
        <v>37</v>
      </c>
      <c r="S184" s="33"/>
      <c r="T184" s="3"/>
      <c r="U184" s="3"/>
    </row>
    <row r="185" spans="1:21" ht="12.75">
      <c r="A185" s="57">
        <v>177</v>
      </c>
      <c r="B185" s="3" t="s">
        <v>63</v>
      </c>
      <c r="C185" s="35">
        <v>14.5542</v>
      </c>
      <c r="D185" s="3">
        <v>300</v>
      </c>
      <c r="E185" s="33" t="s">
        <v>145</v>
      </c>
      <c r="F185" s="33" t="s">
        <v>34</v>
      </c>
      <c r="G185" s="33">
        <v>8</v>
      </c>
      <c r="H185" s="33" t="s">
        <v>145</v>
      </c>
      <c r="I185" s="34">
        <v>2.1336</v>
      </c>
      <c r="J185" s="34">
        <v>1.8288000000000002</v>
      </c>
      <c r="K185" s="3">
        <v>90</v>
      </c>
      <c r="L185" s="52" t="s">
        <v>36</v>
      </c>
      <c r="M185" s="33"/>
      <c r="N185" s="33"/>
      <c r="O185" s="33"/>
      <c r="P185" s="33"/>
      <c r="Q185" s="33"/>
      <c r="R185" s="33" t="s">
        <v>37</v>
      </c>
      <c r="S185" s="33"/>
      <c r="T185" s="3"/>
      <c r="U185" s="3"/>
    </row>
    <row r="186" spans="1:21" ht="12.75">
      <c r="A186" s="58">
        <v>178</v>
      </c>
      <c r="B186" s="3" t="s">
        <v>170</v>
      </c>
      <c r="C186" s="35">
        <v>8.2296</v>
      </c>
      <c r="D186" s="3">
        <v>313</v>
      </c>
      <c r="E186" s="33" t="s">
        <v>145</v>
      </c>
      <c r="F186" s="33" t="s">
        <v>34</v>
      </c>
      <c r="G186" s="33">
        <v>8</v>
      </c>
      <c r="H186" s="33" t="s">
        <v>145</v>
      </c>
      <c r="I186" s="34">
        <v>16.764</v>
      </c>
      <c r="J186" s="34">
        <v>1.6764000000000001</v>
      </c>
      <c r="K186" s="3">
        <v>0</v>
      </c>
      <c r="L186" s="52" t="s">
        <v>145</v>
      </c>
      <c r="M186" s="33"/>
      <c r="N186" s="33"/>
      <c r="O186" s="33"/>
      <c r="P186" s="33"/>
      <c r="Q186" s="33"/>
      <c r="R186" s="33" t="s">
        <v>37</v>
      </c>
      <c r="S186" s="33"/>
      <c r="T186" s="3">
        <v>90</v>
      </c>
      <c r="U186" s="3"/>
    </row>
    <row r="187" spans="1:21" ht="12.75">
      <c r="A187" s="57">
        <v>179</v>
      </c>
      <c r="B187" s="3" t="s">
        <v>65</v>
      </c>
      <c r="C187" s="35">
        <v>8.2296</v>
      </c>
      <c r="D187" s="3">
        <v>313</v>
      </c>
      <c r="E187" s="33" t="s">
        <v>145</v>
      </c>
      <c r="F187" s="33" t="s">
        <v>34</v>
      </c>
      <c r="G187" s="33">
        <v>8</v>
      </c>
      <c r="H187" s="33" t="s">
        <v>145</v>
      </c>
      <c r="I187" s="34">
        <v>28.346400000000003</v>
      </c>
      <c r="J187" s="34">
        <v>1.9812</v>
      </c>
      <c r="K187" s="3">
        <v>90</v>
      </c>
      <c r="L187" s="52" t="s">
        <v>36</v>
      </c>
      <c r="M187" s="33"/>
      <c r="N187" s="33"/>
      <c r="O187" s="33"/>
      <c r="P187" s="33"/>
      <c r="Q187" s="33"/>
      <c r="R187" s="33" t="s">
        <v>37</v>
      </c>
      <c r="S187" s="33"/>
      <c r="T187" s="3">
        <v>0</v>
      </c>
      <c r="U187" s="3">
        <v>180</v>
      </c>
    </row>
    <row r="188" spans="1:21" ht="12.75">
      <c r="A188" s="58">
        <v>180</v>
      </c>
      <c r="B188" s="3" t="s">
        <v>66</v>
      </c>
      <c r="C188" s="35">
        <v>8.2296</v>
      </c>
      <c r="D188" s="3">
        <v>313</v>
      </c>
      <c r="E188" s="33" t="s">
        <v>145</v>
      </c>
      <c r="F188" s="33" t="s">
        <v>34</v>
      </c>
      <c r="G188" s="33">
        <v>8</v>
      </c>
      <c r="H188" s="33" t="s">
        <v>145</v>
      </c>
      <c r="I188" s="34">
        <v>22.86</v>
      </c>
      <c r="J188" s="34">
        <v>1.9812</v>
      </c>
      <c r="K188" s="3">
        <v>90</v>
      </c>
      <c r="L188" s="52" t="s">
        <v>36</v>
      </c>
      <c r="M188" s="33"/>
      <c r="N188" s="33"/>
      <c r="O188" s="33"/>
      <c r="P188" s="33"/>
      <c r="Q188" s="33"/>
      <c r="R188" s="33" t="s">
        <v>37</v>
      </c>
      <c r="S188" s="33"/>
      <c r="T188" s="3">
        <v>0</v>
      </c>
      <c r="U188" s="3"/>
    </row>
    <row r="189" spans="1:21" ht="12.75">
      <c r="A189" s="57">
        <v>181</v>
      </c>
      <c r="B189" s="3" t="s">
        <v>171</v>
      </c>
      <c r="C189" s="35">
        <v>7.1628</v>
      </c>
      <c r="D189" s="3">
        <v>47</v>
      </c>
      <c r="E189" s="33" t="s">
        <v>145</v>
      </c>
      <c r="F189" s="33" t="s">
        <v>34</v>
      </c>
      <c r="G189" s="33">
        <v>8</v>
      </c>
      <c r="H189" s="33" t="s">
        <v>145</v>
      </c>
      <c r="I189" s="34">
        <v>10.668000000000001</v>
      </c>
      <c r="J189" s="34">
        <v>1.423416</v>
      </c>
      <c r="K189" s="3">
        <v>0</v>
      </c>
      <c r="L189" s="52" t="s">
        <v>145</v>
      </c>
      <c r="M189" s="33"/>
      <c r="N189" s="33"/>
      <c r="O189" s="33"/>
      <c r="P189" s="33" t="s">
        <v>37</v>
      </c>
      <c r="Q189" s="33"/>
      <c r="R189" s="33"/>
      <c r="S189" s="33"/>
      <c r="T189" s="3"/>
      <c r="U189" s="3"/>
    </row>
    <row r="190" spans="1:21" ht="12.75">
      <c r="A190" s="58">
        <v>182</v>
      </c>
      <c r="B190" s="3" t="s">
        <v>67</v>
      </c>
      <c r="C190" s="35">
        <v>7.1628</v>
      </c>
      <c r="D190" s="3">
        <v>47</v>
      </c>
      <c r="E190" s="33" t="s">
        <v>145</v>
      </c>
      <c r="F190" s="33" t="s">
        <v>34</v>
      </c>
      <c r="G190" s="33">
        <v>8</v>
      </c>
      <c r="H190" s="33" t="s">
        <v>145</v>
      </c>
      <c r="I190" s="34">
        <v>18.288</v>
      </c>
      <c r="J190" s="34">
        <v>1.423416</v>
      </c>
      <c r="K190" s="3">
        <v>90</v>
      </c>
      <c r="L190" s="52" t="s">
        <v>36</v>
      </c>
      <c r="M190" s="33"/>
      <c r="N190" s="33"/>
      <c r="O190" s="33"/>
      <c r="P190" s="33" t="s">
        <v>37</v>
      </c>
      <c r="Q190" s="33"/>
      <c r="R190" s="33"/>
      <c r="S190" s="33"/>
      <c r="T190" s="3"/>
      <c r="U190" s="3"/>
    </row>
    <row r="191" spans="1:21" ht="12.75">
      <c r="A191" s="57">
        <v>183</v>
      </c>
      <c r="B191" s="3" t="s">
        <v>68</v>
      </c>
      <c r="C191" s="35">
        <v>7.1628</v>
      </c>
      <c r="D191" s="3">
        <v>47</v>
      </c>
      <c r="E191" s="33" t="s">
        <v>145</v>
      </c>
      <c r="F191" s="33" t="s">
        <v>34</v>
      </c>
      <c r="G191" s="33">
        <v>8</v>
      </c>
      <c r="H191" s="33" t="s">
        <v>145</v>
      </c>
      <c r="I191" s="34">
        <v>22.86</v>
      </c>
      <c r="J191" s="34">
        <v>1.423416</v>
      </c>
      <c r="K191" s="3">
        <v>90</v>
      </c>
      <c r="L191" s="52" t="s">
        <v>36</v>
      </c>
      <c r="M191" s="33"/>
      <c r="N191" s="33"/>
      <c r="O191" s="33"/>
      <c r="P191" s="33" t="s">
        <v>37</v>
      </c>
      <c r="Q191" s="33"/>
      <c r="R191" s="33"/>
      <c r="S191" s="33"/>
      <c r="T191" s="3"/>
      <c r="U191" s="3"/>
    </row>
    <row r="192" spans="1:21" ht="12.75">
      <c r="A192" s="58">
        <v>184</v>
      </c>
      <c r="B192" s="3" t="s">
        <v>172</v>
      </c>
      <c r="C192" s="35">
        <v>4.876799999999999</v>
      </c>
      <c r="D192" s="3">
        <v>331</v>
      </c>
      <c r="E192" s="33" t="s">
        <v>145</v>
      </c>
      <c r="F192" s="33" t="s">
        <v>34</v>
      </c>
      <c r="G192" s="33">
        <v>8</v>
      </c>
      <c r="H192" s="33" t="s">
        <v>145</v>
      </c>
      <c r="I192" s="34">
        <v>17.9832</v>
      </c>
      <c r="J192" s="34">
        <v>1.6764000000000001</v>
      </c>
      <c r="K192" s="3">
        <v>0</v>
      </c>
      <c r="L192" s="52" t="s">
        <v>145</v>
      </c>
      <c r="M192" s="33"/>
      <c r="N192" s="33"/>
      <c r="O192" s="33"/>
      <c r="P192" s="33"/>
      <c r="Q192" s="33"/>
      <c r="R192" s="33" t="s">
        <v>37</v>
      </c>
      <c r="S192" s="33"/>
      <c r="T192" s="3"/>
      <c r="U192" s="3"/>
    </row>
    <row r="193" spans="1:21" ht="12.75">
      <c r="A193" s="57">
        <v>185</v>
      </c>
      <c r="B193" s="3" t="s">
        <v>69</v>
      </c>
      <c r="C193" s="35">
        <v>4.876799999999999</v>
      </c>
      <c r="D193" s="3">
        <v>331</v>
      </c>
      <c r="E193" s="33" t="s">
        <v>145</v>
      </c>
      <c r="F193" s="33" t="s">
        <v>34</v>
      </c>
      <c r="G193" s="33">
        <v>8</v>
      </c>
      <c r="H193" s="33" t="s">
        <v>145</v>
      </c>
      <c r="I193" s="34">
        <v>16.4592</v>
      </c>
      <c r="J193" s="34">
        <v>1.6764000000000001</v>
      </c>
      <c r="K193" s="3">
        <v>90</v>
      </c>
      <c r="L193" s="52" t="s">
        <v>36</v>
      </c>
      <c r="M193" s="33"/>
      <c r="N193" s="33"/>
      <c r="O193" s="33"/>
      <c r="P193" s="33"/>
      <c r="Q193" s="33"/>
      <c r="R193" s="33"/>
      <c r="S193" s="33" t="s">
        <v>37</v>
      </c>
      <c r="T193" s="3">
        <v>180</v>
      </c>
      <c r="U193" s="3"/>
    </row>
    <row r="194" spans="1:21" ht="12.75">
      <c r="A194" s="58">
        <v>186</v>
      </c>
      <c r="B194" s="3" t="s">
        <v>70</v>
      </c>
      <c r="C194" s="35">
        <v>4.876799999999999</v>
      </c>
      <c r="D194" s="3">
        <v>331</v>
      </c>
      <c r="E194" s="33" t="s">
        <v>145</v>
      </c>
      <c r="F194" s="33" t="s">
        <v>34</v>
      </c>
      <c r="G194" s="33">
        <v>8</v>
      </c>
      <c r="H194" s="33" t="s">
        <v>145</v>
      </c>
      <c r="I194" s="34">
        <v>18.288</v>
      </c>
      <c r="J194" s="34">
        <v>1.6764000000000001</v>
      </c>
      <c r="K194" s="3">
        <v>90</v>
      </c>
      <c r="L194" s="52" t="s">
        <v>36</v>
      </c>
      <c r="M194" s="33"/>
      <c r="N194" s="33"/>
      <c r="O194" s="33"/>
      <c r="P194" s="33"/>
      <c r="Q194" s="33"/>
      <c r="R194" s="33"/>
      <c r="S194" s="33" t="s">
        <v>37</v>
      </c>
      <c r="T194" s="3">
        <v>180</v>
      </c>
      <c r="U194" s="3"/>
    </row>
    <row r="195" spans="1:21" ht="12.75">
      <c r="A195" s="57">
        <v>187</v>
      </c>
      <c r="B195" s="3" t="s">
        <v>173</v>
      </c>
      <c r="C195" s="35">
        <v>7.581899999999999</v>
      </c>
      <c r="D195" s="3">
        <v>313</v>
      </c>
      <c r="E195" s="33" t="s">
        <v>145</v>
      </c>
      <c r="F195" s="33" t="s">
        <v>34</v>
      </c>
      <c r="G195" s="33">
        <v>8</v>
      </c>
      <c r="H195" s="33" t="s">
        <v>145</v>
      </c>
      <c r="I195" s="34">
        <v>18.288</v>
      </c>
      <c r="J195" s="34">
        <v>1.8288000000000002</v>
      </c>
      <c r="K195" s="3">
        <v>0</v>
      </c>
      <c r="L195" s="52" t="s">
        <v>145</v>
      </c>
      <c r="M195" s="33"/>
      <c r="N195" s="33"/>
      <c r="O195" s="33"/>
      <c r="P195" s="33" t="s">
        <v>37</v>
      </c>
      <c r="Q195" s="33"/>
      <c r="R195" s="33"/>
      <c r="S195" s="33"/>
      <c r="T195" s="3"/>
      <c r="U195" s="3"/>
    </row>
    <row r="196" spans="1:21" ht="12.75">
      <c r="A196" s="58">
        <v>188</v>
      </c>
      <c r="B196" s="3" t="s">
        <v>71</v>
      </c>
      <c r="C196" s="35">
        <v>7.581899999999999</v>
      </c>
      <c r="D196" s="3">
        <v>313</v>
      </c>
      <c r="E196" s="33" t="s">
        <v>145</v>
      </c>
      <c r="F196" s="33" t="s">
        <v>34</v>
      </c>
      <c r="G196" s="33">
        <v>8</v>
      </c>
      <c r="H196" s="33" t="s">
        <v>145</v>
      </c>
      <c r="I196" s="34">
        <v>31.0896</v>
      </c>
      <c r="J196" s="34">
        <v>1.8288000000000002</v>
      </c>
      <c r="K196" s="3">
        <v>90</v>
      </c>
      <c r="L196" s="52" t="s">
        <v>36</v>
      </c>
      <c r="M196" s="33"/>
      <c r="N196" s="33"/>
      <c r="O196" s="33"/>
      <c r="P196" s="33" t="s">
        <v>37</v>
      </c>
      <c r="Q196" s="33"/>
      <c r="R196" s="33"/>
      <c r="S196" s="33"/>
      <c r="T196" s="3"/>
      <c r="U196" s="3">
        <v>0</v>
      </c>
    </row>
    <row r="197" spans="1:21" ht="12.75">
      <c r="A197" s="57">
        <v>189</v>
      </c>
      <c r="B197" s="3" t="s">
        <v>72</v>
      </c>
      <c r="C197" s="35">
        <v>7.581899999999999</v>
      </c>
      <c r="D197" s="3">
        <v>313</v>
      </c>
      <c r="E197" s="33" t="s">
        <v>145</v>
      </c>
      <c r="F197" s="33" t="s">
        <v>34</v>
      </c>
      <c r="G197" s="33">
        <v>8</v>
      </c>
      <c r="H197" s="33" t="s">
        <v>145</v>
      </c>
      <c r="I197" s="34">
        <v>21.945600000000002</v>
      </c>
      <c r="J197" s="34">
        <v>1.8288000000000002</v>
      </c>
      <c r="K197" s="3">
        <v>90</v>
      </c>
      <c r="L197" s="52" t="s">
        <v>36</v>
      </c>
      <c r="M197" s="33"/>
      <c r="N197" s="33"/>
      <c r="O197" s="33"/>
      <c r="P197" s="33"/>
      <c r="Q197" s="33"/>
      <c r="R197" s="33" t="s">
        <v>37</v>
      </c>
      <c r="S197" s="33"/>
      <c r="T197" s="3">
        <v>180</v>
      </c>
      <c r="U197" s="3">
        <v>180</v>
      </c>
    </row>
    <row r="198" spans="1:21" ht="12.75">
      <c r="A198" s="58">
        <v>190</v>
      </c>
      <c r="B198" s="3" t="s">
        <v>73</v>
      </c>
      <c r="C198" s="35">
        <v>3.4671</v>
      </c>
      <c r="D198" s="3">
        <v>316</v>
      </c>
      <c r="E198" s="33" t="s">
        <v>145</v>
      </c>
      <c r="F198" s="33" t="s">
        <v>34</v>
      </c>
      <c r="G198" s="33">
        <v>8</v>
      </c>
      <c r="H198" s="33" t="s">
        <v>145</v>
      </c>
      <c r="I198" s="34">
        <v>16.154400000000003</v>
      </c>
      <c r="J198" s="34">
        <v>1.8288000000000002</v>
      </c>
      <c r="K198" s="3">
        <v>100</v>
      </c>
      <c r="L198" s="52" t="s">
        <v>36</v>
      </c>
      <c r="M198" s="33"/>
      <c r="N198" s="33"/>
      <c r="O198" s="33"/>
      <c r="P198" s="33"/>
      <c r="Q198" s="33"/>
      <c r="R198" s="33"/>
      <c r="S198" s="33" t="s">
        <v>37</v>
      </c>
      <c r="T198" s="3"/>
      <c r="U198" s="3"/>
    </row>
    <row r="199" spans="1:21" ht="12.75">
      <c r="A199" s="57">
        <v>191</v>
      </c>
      <c r="B199" s="3" t="s">
        <v>174</v>
      </c>
      <c r="C199" s="35">
        <v>3.4671</v>
      </c>
      <c r="D199" s="3">
        <v>316</v>
      </c>
      <c r="E199" s="33" t="s">
        <v>145</v>
      </c>
      <c r="F199" s="33" t="s">
        <v>34</v>
      </c>
      <c r="G199" s="33">
        <v>8</v>
      </c>
      <c r="H199" s="33" t="s">
        <v>145</v>
      </c>
      <c r="I199" s="34">
        <v>30.48</v>
      </c>
      <c r="J199" s="34">
        <v>1.8288000000000002</v>
      </c>
      <c r="K199" s="3">
        <v>10</v>
      </c>
      <c r="L199" s="52" t="s">
        <v>145</v>
      </c>
      <c r="M199" s="33"/>
      <c r="N199" s="33"/>
      <c r="O199" s="33"/>
      <c r="P199" s="33"/>
      <c r="Q199" s="33"/>
      <c r="R199" s="33" t="s">
        <v>37</v>
      </c>
      <c r="S199" s="33"/>
      <c r="T199" s="3"/>
      <c r="U199" s="3"/>
    </row>
    <row r="200" spans="1:21" ht="12.75">
      <c r="A200" s="58">
        <v>192</v>
      </c>
      <c r="B200" s="3" t="s">
        <v>180</v>
      </c>
      <c r="C200" s="35">
        <v>9.677399999999999</v>
      </c>
      <c r="D200" s="3">
        <v>39</v>
      </c>
      <c r="E200" s="33" t="s">
        <v>145</v>
      </c>
      <c r="F200" s="33" t="s">
        <v>34</v>
      </c>
      <c r="G200" s="33">
        <v>8</v>
      </c>
      <c r="H200" s="33" t="s">
        <v>145</v>
      </c>
      <c r="I200" s="34">
        <v>6.096</v>
      </c>
      <c r="J200" s="34">
        <v>1.3716000000000002</v>
      </c>
      <c r="K200" s="3">
        <v>0</v>
      </c>
      <c r="L200" s="52" t="s">
        <v>145</v>
      </c>
      <c r="M200" s="33"/>
      <c r="N200" s="33"/>
      <c r="O200" s="33"/>
      <c r="P200" s="33"/>
      <c r="Q200" s="33"/>
      <c r="R200" s="33" t="s">
        <v>37</v>
      </c>
      <c r="S200" s="33"/>
      <c r="T200" s="3"/>
      <c r="U200" s="3"/>
    </row>
    <row r="201" spans="1:21" ht="12.75">
      <c r="A201" s="57">
        <v>193</v>
      </c>
      <c r="B201" s="3" t="s">
        <v>76</v>
      </c>
      <c r="C201" s="35">
        <v>9.677399999999999</v>
      </c>
      <c r="D201" s="3">
        <v>39</v>
      </c>
      <c r="E201" s="33" t="s">
        <v>145</v>
      </c>
      <c r="F201" s="33" t="s">
        <v>34</v>
      </c>
      <c r="G201" s="33">
        <v>8</v>
      </c>
      <c r="H201" s="33" t="s">
        <v>145</v>
      </c>
      <c r="I201" s="34">
        <v>19.812</v>
      </c>
      <c r="J201" s="34">
        <v>1.3716000000000002</v>
      </c>
      <c r="K201" s="3">
        <v>90</v>
      </c>
      <c r="L201" s="52" t="s">
        <v>36</v>
      </c>
      <c r="M201" s="33"/>
      <c r="N201" s="33"/>
      <c r="O201" s="33"/>
      <c r="P201" s="33"/>
      <c r="Q201" s="33"/>
      <c r="R201" s="33" t="s">
        <v>37</v>
      </c>
      <c r="S201" s="33"/>
      <c r="T201" s="3"/>
      <c r="U201" s="3"/>
    </row>
    <row r="202" spans="1:21" ht="12.75">
      <c r="A202" s="58">
        <v>194</v>
      </c>
      <c r="B202" s="3" t="s">
        <v>77</v>
      </c>
      <c r="C202" s="35">
        <v>9.677399999999999</v>
      </c>
      <c r="D202" s="3">
        <v>39</v>
      </c>
      <c r="E202" s="33" t="s">
        <v>145</v>
      </c>
      <c r="F202" s="33" t="s">
        <v>34</v>
      </c>
      <c r="G202" s="33">
        <v>8</v>
      </c>
      <c r="H202" s="33" t="s">
        <v>145</v>
      </c>
      <c r="I202" s="34">
        <v>29.5656</v>
      </c>
      <c r="J202" s="34">
        <v>1.3716000000000002</v>
      </c>
      <c r="K202" s="3">
        <v>90</v>
      </c>
      <c r="L202" s="52" t="s">
        <v>36</v>
      </c>
      <c r="M202" s="33"/>
      <c r="N202" s="33"/>
      <c r="O202" s="33"/>
      <c r="P202" s="33"/>
      <c r="Q202" s="33"/>
      <c r="R202" s="33" t="s">
        <v>37</v>
      </c>
      <c r="S202" s="33"/>
      <c r="T202" s="3"/>
      <c r="U202" s="3"/>
    </row>
    <row r="203" spans="1:21" ht="12.75">
      <c r="A203" s="57">
        <v>195</v>
      </c>
      <c r="B203" s="3" t="s">
        <v>78</v>
      </c>
      <c r="C203" s="35">
        <v>6.248399999999999</v>
      </c>
      <c r="D203" s="3">
        <v>6</v>
      </c>
      <c r="E203" s="33" t="s">
        <v>145</v>
      </c>
      <c r="F203" s="33" t="s">
        <v>34</v>
      </c>
      <c r="G203" s="33">
        <v>8</v>
      </c>
      <c r="H203" s="33" t="s">
        <v>145</v>
      </c>
      <c r="I203" s="34">
        <v>18.288</v>
      </c>
      <c r="J203" s="34">
        <v>1.6764000000000001</v>
      </c>
      <c r="K203" s="3">
        <v>90</v>
      </c>
      <c r="L203" s="52" t="s">
        <v>36</v>
      </c>
      <c r="M203" s="33"/>
      <c r="N203" s="33"/>
      <c r="O203" s="33"/>
      <c r="P203" s="33"/>
      <c r="Q203" s="33"/>
      <c r="R203" s="33"/>
      <c r="S203" s="33" t="s">
        <v>37</v>
      </c>
      <c r="T203" s="3"/>
      <c r="U203" s="3"/>
    </row>
    <row r="204" spans="1:21" ht="12.75">
      <c r="A204" s="58">
        <v>196</v>
      </c>
      <c r="B204" s="3" t="s">
        <v>181</v>
      </c>
      <c r="C204" s="35">
        <v>6.248399999999999</v>
      </c>
      <c r="D204" s="3">
        <v>6</v>
      </c>
      <c r="E204" s="33" t="s">
        <v>145</v>
      </c>
      <c r="F204" s="33" t="s">
        <v>34</v>
      </c>
      <c r="G204" s="33">
        <v>8</v>
      </c>
      <c r="H204" s="33" t="s">
        <v>145</v>
      </c>
      <c r="I204" s="34">
        <v>6.096</v>
      </c>
      <c r="J204" s="34">
        <v>1.6764000000000001</v>
      </c>
      <c r="K204" s="3">
        <v>0</v>
      </c>
      <c r="L204" s="52" t="s">
        <v>145</v>
      </c>
      <c r="M204" s="33"/>
      <c r="N204" s="33"/>
      <c r="O204" s="33"/>
      <c r="P204" s="33" t="s">
        <v>37</v>
      </c>
      <c r="Q204" s="33"/>
      <c r="R204" s="33"/>
      <c r="S204" s="33"/>
      <c r="T204" s="3"/>
      <c r="U204" s="3"/>
    </row>
    <row r="205" spans="1:21" ht="12.75">
      <c r="A205" s="57">
        <v>197</v>
      </c>
      <c r="B205" s="3" t="s">
        <v>182</v>
      </c>
      <c r="C205" s="35">
        <v>6.248399999999999</v>
      </c>
      <c r="D205" s="3">
        <v>6</v>
      </c>
      <c r="E205" s="33" t="s">
        <v>145</v>
      </c>
      <c r="F205" s="33" t="s">
        <v>34</v>
      </c>
      <c r="G205" s="33">
        <v>8</v>
      </c>
      <c r="H205" s="33" t="s">
        <v>145</v>
      </c>
      <c r="I205" s="34">
        <v>23.7744</v>
      </c>
      <c r="J205" s="34">
        <v>1.6764000000000001</v>
      </c>
      <c r="K205" s="3">
        <v>0</v>
      </c>
      <c r="L205" s="52" t="s">
        <v>145</v>
      </c>
      <c r="M205" s="33"/>
      <c r="N205" s="33"/>
      <c r="O205" s="33"/>
      <c r="P205" s="33" t="s">
        <v>37</v>
      </c>
      <c r="Q205" s="33"/>
      <c r="R205" s="33"/>
      <c r="S205" s="33"/>
      <c r="T205" s="3"/>
      <c r="U205" s="3"/>
    </row>
    <row r="206" spans="1:21" ht="12.75">
      <c r="A206" s="58">
        <v>198</v>
      </c>
      <c r="B206" s="3" t="s">
        <v>183</v>
      </c>
      <c r="C206" s="35">
        <v>6.248399999999999</v>
      </c>
      <c r="D206" s="3">
        <v>6</v>
      </c>
      <c r="E206" s="33" t="s">
        <v>145</v>
      </c>
      <c r="F206" s="33" t="s">
        <v>34</v>
      </c>
      <c r="G206" s="33">
        <v>8</v>
      </c>
      <c r="H206" s="33" t="s">
        <v>145</v>
      </c>
      <c r="I206" s="34">
        <v>18.288</v>
      </c>
      <c r="J206" s="34">
        <v>1.6764000000000001</v>
      </c>
      <c r="K206" s="3">
        <v>0</v>
      </c>
      <c r="L206" s="52" t="s">
        <v>145</v>
      </c>
      <c r="M206" s="33"/>
      <c r="N206" s="33"/>
      <c r="O206" s="33"/>
      <c r="P206" s="33" t="s">
        <v>37</v>
      </c>
      <c r="Q206" s="33"/>
      <c r="R206" s="33"/>
      <c r="S206" s="33"/>
      <c r="T206" s="3"/>
      <c r="U206" s="3"/>
    </row>
    <row r="207" spans="1:21" ht="12.75">
      <c r="A207" s="57">
        <v>199</v>
      </c>
      <c r="B207" s="3" t="s">
        <v>82</v>
      </c>
      <c r="C207" s="35">
        <v>7.239</v>
      </c>
      <c r="D207" s="3">
        <v>330</v>
      </c>
      <c r="E207" s="33" t="s">
        <v>145</v>
      </c>
      <c r="F207" s="33" t="s">
        <v>34</v>
      </c>
      <c r="G207" s="33">
        <v>8</v>
      </c>
      <c r="H207" s="33" t="s">
        <v>145</v>
      </c>
      <c r="I207" s="34">
        <v>18.288</v>
      </c>
      <c r="J207" s="34">
        <v>1.524</v>
      </c>
      <c r="K207" s="3">
        <v>90</v>
      </c>
      <c r="L207" s="52" t="s">
        <v>36</v>
      </c>
      <c r="M207" s="33"/>
      <c r="N207" s="33"/>
      <c r="O207" s="33"/>
      <c r="P207" s="33"/>
      <c r="Q207" s="33"/>
      <c r="R207" s="33"/>
      <c r="S207" s="33" t="s">
        <v>37</v>
      </c>
      <c r="T207" s="3">
        <v>180</v>
      </c>
      <c r="U207" s="3"/>
    </row>
    <row r="208" spans="1:21" ht="12.75">
      <c r="A208" s="58">
        <v>200</v>
      </c>
      <c r="B208" s="3" t="s">
        <v>83</v>
      </c>
      <c r="C208" s="35">
        <v>7.239</v>
      </c>
      <c r="D208" s="3">
        <v>330</v>
      </c>
      <c r="E208" s="33" t="s">
        <v>145</v>
      </c>
      <c r="F208" s="33" t="s">
        <v>34</v>
      </c>
      <c r="G208" s="33">
        <v>8</v>
      </c>
      <c r="H208" s="33" t="s">
        <v>145</v>
      </c>
      <c r="I208" s="34">
        <v>18.288</v>
      </c>
      <c r="J208" s="34">
        <v>1.524</v>
      </c>
      <c r="K208" s="3">
        <v>90</v>
      </c>
      <c r="L208" s="52" t="s">
        <v>36</v>
      </c>
      <c r="M208" s="33"/>
      <c r="N208" s="33"/>
      <c r="O208" s="33"/>
      <c r="P208" s="33"/>
      <c r="Q208" s="33"/>
      <c r="R208" s="33" t="s">
        <v>37</v>
      </c>
      <c r="S208" s="33"/>
      <c r="T208" s="3">
        <v>180</v>
      </c>
      <c r="U208" s="3"/>
    </row>
    <row r="209" spans="1:21" ht="12.75">
      <c r="A209" s="57">
        <v>201</v>
      </c>
      <c r="B209" s="3" t="s">
        <v>86</v>
      </c>
      <c r="C209" s="35">
        <v>6.172199999999999</v>
      </c>
      <c r="D209" s="3">
        <v>264</v>
      </c>
      <c r="E209" s="33" t="s">
        <v>145</v>
      </c>
      <c r="F209" s="33" t="s">
        <v>34</v>
      </c>
      <c r="G209" s="33">
        <v>8</v>
      </c>
      <c r="H209" s="33" t="s">
        <v>145</v>
      </c>
      <c r="I209" s="34">
        <v>16.764</v>
      </c>
      <c r="J209" s="34">
        <v>1.8288000000000002</v>
      </c>
      <c r="K209" s="3">
        <v>85</v>
      </c>
      <c r="L209" s="52" t="s">
        <v>36</v>
      </c>
      <c r="M209" s="33"/>
      <c r="N209" s="33"/>
      <c r="O209" s="33"/>
      <c r="P209" s="33"/>
      <c r="Q209" s="33"/>
      <c r="R209" s="33" t="s">
        <v>37</v>
      </c>
      <c r="S209" s="33"/>
      <c r="T209" s="3">
        <v>80</v>
      </c>
      <c r="U209" s="3"/>
    </row>
    <row r="210" spans="1:21" ht="12.75">
      <c r="A210" s="58">
        <v>202</v>
      </c>
      <c r="B210" s="3" t="s">
        <v>194</v>
      </c>
      <c r="C210" s="35">
        <v>6.172199999999999</v>
      </c>
      <c r="D210" s="3">
        <v>264</v>
      </c>
      <c r="E210" s="33" t="s">
        <v>145</v>
      </c>
      <c r="F210" s="33" t="s">
        <v>34</v>
      </c>
      <c r="G210" s="33">
        <v>8</v>
      </c>
      <c r="H210" s="33" t="s">
        <v>145</v>
      </c>
      <c r="I210" s="34">
        <v>4.2672</v>
      </c>
      <c r="J210" s="34">
        <v>1.8288000000000002</v>
      </c>
      <c r="K210" s="3">
        <v>170</v>
      </c>
      <c r="L210" s="52" t="s">
        <v>145</v>
      </c>
      <c r="M210" s="33"/>
      <c r="N210" s="33"/>
      <c r="O210" s="33"/>
      <c r="P210" s="33"/>
      <c r="Q210" s="33"/>
      <c r="R210" s="33" t="s">
        <v>37</v>
      </c>
      <c r="S210" s="33"/>
      <c r="T210" s="3"/>
      <c r="U210" s="3"/>
    </row>
    <row r="211" spans="1:21" ht="12.75">
      <c r="A211" s="57">
        <v>203</v>
      </c>
      <c r="B211" s="3" t="s">
        <v>195</v>
      </c>
      <c r="C211" s="35">
        <v>6.172199999999999</v>
      </c>
      <c r="D211" s="3">
        <v>264</v>
      </c>
      <c r="E211" s="33" t="s">
        <v>145</v>
      </c>
      <c r="F211" s="33" t="s">
        <v>34</v>
      </c>
      <c r="G211" s="33">
        <v>8</v>
      </c>
      <c r="H211" s="33" t="s">
        <v>145</v>
      </c>
      <c r="I211" s="34">
        <v>17.9832</v>
      </c>
      <c r="J211" s="34">
        <v>1.8288000000000002</v>
      </c>
      <c r="K211" s="3">
        <v>170</v>
      </c>
      <c r="L211" s="52" t="s">
        <v>145</v>
      </c>
      <c r="M211" s="33"/>
      <c r="N211" s="33"/>
      <c r="O211" s="33"/>
      <c r="P211" s="33"/>
      <c r="Q211" s="33"/>
      <c r="R211" s="33" t="s">
        <v>37</v>
      </c>
      <c r="S211" s="33"/>
      <c r="T211" s="3"/>
      <c r="U211" s="3"/>
    </row>
    <row r="212" spans="1:21" ht="12.75">
      <c r="A212" s="58">
        <v>204</v>
      </c>
      <c r="B212" s="3" t="s">
        <v>87</v>
      </c>
      <c r="C212" s="35">
        <v>3.3146999999999998</v>
      </c>
      <c r="D212" s="3">
        <v>134</v>
      </c>
      <c r="E212" s="33" t="s">
        <v>145</v>
      </c>
      <c r="F212" s="33" t="s">
        <v>34</v>
      </c>
      <c r="G212" s="33">
        <v>8</v>
      </c>
      <c r="H212" s="33" t="s">
        <v>145</v>
      </c>
      <c r="I212" s="34">
        <v>15.8496</v>
      </c>
      <c r="J212" s="34">
        <v>1.524</v>
      </c>
      <c r="K212" s="3">
        <v>90</v>
      </c>
      <c r="L212" s="52" t="s">
        <v>36</v>
      </c>
      <c r="M212" s="33"/>
      <c r="N212" s="33"/>
      <c r="O212" s="33"/>
      <c r="P212" s="33"/>
      <c r="Q212" s="33"/>
      <c r="R212" s="33"/>
      <c r="S212" s="33" t="s">
        <v>37</v>
      </c>
      <c r="T212" s="3">
        <v>0</v>
      </c>
      <c r="U212" s="3"/>
    </row>
    <row r="213" spans="1:21" ht="12.75">
      <c r="A213" s="57">
        <v>205</v>
      </c>
      <c r="B213" s="3" t="s">
        <v>196</v>
      </c>
      <c r="C213" s="35">
        <v>3.3146999999999998</v>
      </c>
      <c r="D213" s="3">
        <v>134</v>
      </c>
      <c r="E213" s="33" t="s">
        <v>145</v>
      </c>
      <c r="F213" s="33" t="s">
        <v>34</v>
      </c>
      <c r="G213" s="33">
        <v>8</v>
      </c>
      <c r="H213" s="33" t="s">
        <v>145</v>
      </c>
      <c r="I213" s="34">
        <v>8.2296</v>
      </c>
      <c r="J213" s="34">
        <v>1.524</v>
      </c>
      <c r="K213" s="3">
        <v>0</v>
      </c>
      <c r="L213" s="52" t="s">
        <v>145</v>
      </c>
      <c r="M213" s="33"/>
      <c r="N213" s="33"/>
      <c r="O213" s="33"/>
      <c r="P213" s="33" t="s">
        <v>37</v>
      </c>
      <c r="Q213" s="33"/>
      <c r="R213" s="33"/>
      <c r="S213" s="33"/>
      <c r="T213" s="3"/>
      <c r="U213" s="3"/>
    </row>
    <row r="214" spans="1:21" ht="12.75">
      <c r="A214" s="58">
        <v>206</v>
      </c>
      <c r="B214" s="3" t="s">
        <v>197</v>
      </c>
      <c r="C214" s="35">
        <v>3.3146999999999998</v>
      </c>
      <c r="D214" s="3">
        <v>134</v>
      </c>
      <c r="E214" s="33" t="s">
        <v>145</v>
      </c>
      <c r="F214" s="33" t="s">
        <v>34</v>
      </c>
      <c r="G214" s="33">
        <v>8</v>
      </c>
      <c r="H214" s="33" t="s">
        <v>145</v>
      </c>
      <c r="I214" s="34">
        <v>7.62</v>
      </c>
      <c r="J214" s="34">
        <v>1.8288000000000002</v>
      </c>
      <c r="K214" s="3">
        <v>0</v>
      </c>
      <c r="L214" s="52" t="s">
        <v>145</v>
      </c>
      <c r="M214" s="33"/>
      <c r="N214" s="33"/>
      <c r="O214" s="33"/>
      <c r="P214" s="33"/>
      <c r="Q214" s="33"/>
      <c r="R214" s="33" t="s">
        <v>37</v>
      </c>
      <c r="S214" s="33"/>
      <c r="T214" s="3"/>
      <c r="U214" s="3"/>
    </row>
    <row r="215" spans="1:21" ht="12.75">
      <c r="A215" s="57">
        <v>207</v>
      </c>
      <c r="B215" s="3" t="s">
        <v>198</v>
      </c>
      <c r="C215" s="35">
        <v>3.3146999999999998</v>
      </c>
      <c r="D215" s="3">
        <v>134</v>
      </c>
      <c r="E215" s="33" t="s">
        <v>145</v>
      </c>
      <c r="F215" s="33" t="s">
        <v>34</v>
      </c>
      <c r="G215" s="33">
        <v>8</v>
      </c>
      <c r="H215" s="33" t="s">
        <v>145</v>
      </c>
      <c r="I215" s="34">
        <v>8.2296</v>
      </c>
      <c r="J215" s="34">
        <v>1.524</v>
      </c>
      <c r="K215" s="3">
        <v>0</v>
      </c>
      <c r="L215" s="52" t="s">
        <v>145</v>
      </c>
      <c r="M215" s="33"/>
      <c r="N215" s="33"/>
      <c r="O215" s="33"/>
      <c r="P215" s="33" t="s">
        <v>37</v>
      </c>
      <c r="Q215" s="33"/>
      <c r="R215" s="33"/>
      <c r="S215" s="33"/>
      <c r="T215" s="3"/>
      <c r="U215" s="3"/>
    </row>
    <row r="216" spans="1:21" ht="12.75">
      <c r="A216" s="58">
        <v>208</v>
      </c>
      <c r="B216" s="3" t="s">
        <v>199</v>
      </c>
      <c r="C216" s="35">
        <v>3.3146999999999998</v>
      </c>
      <c r="D216" s="3">
        <v>134</v>
      </c>
      <c r="E216" s="33" t="s">
        <v>145</v>
      </c>
      <c r="F216" s="33" t="s">
        <v>34</v>
      </c>
      <c r="G216" s="33">
        <v>8</v>
      </c>
      <c r="H216" s="33" t="s">
        <v>145</v>
      </c>
      <c r="I216" s="34">
        <v>7.62</v>
      </c>
      <c r="J216" s="34">
        <v>1.524</v>
      </c>
      <c r="K216" s="3">
        <v>0</v>
      </c>
      <c r="L216" s="52" t="s">
        <v>145</v>
      </c>
      <c r="M216" s="33"/>
      <c r="N216" s="33"/>
      <c r="O216" s="33"/>
      <c r="P216" s="33" t="s">
        <v>37</v>
      </c>
      <c r="Q216" s="33"/>
      <c r="R216" s="33"/>
      <c r="S216" s="33"/>
      <c r="T216" s="3"/>
      <c r="U216" s="3"/>
    </row>
    <row r="217" spans="1:21" ht="12.75">
      <c r="A217" s="57">
        <v>209</v>
      </c>
      <c r="B217" s="3" t="s">
        <v>89</v>
      </c>
      <c r="C217" s="35">
        <v>5.6388</v>
      </c>
      <c r="D217" s="3">
        <v>56</v>
      </c>
      <c r="E217" s="33" t="s">
        <v>145</v>
      </c>
      <c r="F217" s="33" t="s">
        <v>34</v>
      </c>
      <c r="G217" s="33">
        <v>8</v>
      </c>
      <c r="H217" s="33" t="s">
        <v>145</v>
      </c>
      <c r="I217" s="34">
        <v>21.336000000000002</v>
      </c>
      <c r="J217" s="34">
        <v>1.524</v>
      </c>
      <c r="K217" s="3">
        <v>90</v>
      </c>
      <c r="L217" s="52" t="s">
        <v>36</v>
      </c>
      <c r="M217" s="33"/>
      <c r="N217" s="33"/>
      <c r="O217" s="33"/>
      <c r="P217" s="33"/>
      <c r="Q217" s="33"/>
      <c r="R217" s="33"/>
      <c r="S217" s="33" t="s">
        <v>37</v>
      </c>
      <c r="T217" s="3"/>
      <c r="U217" s="3"/>
    </row>
    <row r="218" spans="1:21" ht="12.75">
      <c r="A218" s="58">
        <v>210</v>
      </c>
      <c r="B218" s="3" t="s">
        <v>203</v>
      </c>
      <c r="C218" s="35">
        <v>5.6388</v>
      </c>
      <c r="D218" s="3">
        <v>56</v>
      </c>
      <c r="E218" s="33" t="s">
        <v>145</v>
      </c>
      <c r="F218" s="33" t="s">
        <v>34</v>
      </c>
      <c r="G218" s="33">
        <v>8</v>
      </c>
      <c r="H218" s="33" t="s">
        <v>145</v>
      </c>
      <c r="I218" s="34">
        <v>18.288</v>
      </c>
      <c r="J218" s="34">
        <v>1.524</v>
      </c>
      <c r="K218" s="3">
        <v>0</v>
      </c>
      <c r="L218" s="52" t="s">
        <v>145</v>
      </c>
      <c r="M218" s="33"/>
      <c r="N218" s="33"/>
      <c r="O218" s="33"/>
      <c r="P218" s="33"/>
      <c r="Q218" s="33"/>
      <c r="R218" s="33" t="s">
        <v>37</v>
      </c>
      <c r="S218" s="33"/>
      <c r="T218" s="3"/>
      <c r="U218" s="3"/>
    </row>
    <row r="219" spans="1:21" ht="12.75">
      <c r="A219" s="57">
        <v>211</v>
      </c>
      <c r="B219" s="3" t="s">
        <v>204</v>
      </c>
      <c r="C219" s="35">
        <v>5.6388</v>
      </c>
      <c r="D219" s="3">
        <v>56</v>
      </c>
      <c r="E219" s="33" t="s">
        <v>145</v>
      </c>
      <c r="F219" s="33" t="s">
        <v>34</v>
      </c>
      <c r="G219" s="33">
        <v>8</v>
      </c>
      <c r="H219" s="33" t="s">
        <v>145</v>
      </c>
      <c r="I219" s="34">
        <v>20.4216</v>
      </c>
      <c r="J219" s="34">
        <v>1.524</v>
      </c>
      <c r="K219" s="3">
        <v>0</v>
      </c>
      <c r="L219" s="52" t="s">
        <v>145</v>
      </c>
      <c r="M219" s="33"/>
      <c r="N219" s="33"/>
      <c r="O219" s="33"/>
      <c r="P219" s="33"/>
      <c r="Q219" s="33"/>
      <c r="R219" s="33"/>
      <c r="S219" s="33" t="s">
        <v>37</v>
      </c>
      <c r="T219" s="3"/>
      <c r="U219" s="3"/>
    </row>
    <row r="220" spans="1:21" ht="12.75">
      <c r="A220" s="58">
        <v>212</v>
      </c>
      <c r="B220" s="3" t="s">
        <v>91</v>
      </c>
      <c r="C220" s="35">
        <v>5.4864</v>
      </c>
      <c r="D220" s="3">
        <v>333</v>
      </c>
      <c r="E220" s="33" t="s">
        <v>145</v>
      </c>
      <c r="F220" s="33" t="s">
        <v>34</v>
      </c>
      <c r="G220" s="33">
        <v>8</v>
      </c>
      <c r="H220" s="33" t="s">
        <v>35</v>
      </c>
      <c r="I220" s="34">
        <v>15.8496</v>
      </c>
      <c r="J220" s="34">
        <v>1.8288000000000002</v>
      </c>
      <c r="K220" s="3">
        <v>90</v>
      </c>
      <c r="L220" s="52" t="s">
        <v>36</v>
      </c>
      <c r="M220" s="33"/>
      <c r="N220" s="33"/>
      <c r="O220" s="33"/>
      <c r="P220" s="33"/>
      <c r="Q220" s="33" t="s">
        <v>37</v>
      </c>
      <c r="R220" s="33"/>
      <c r="S220" s="33"/>
      <c r="T220" s="3"/>
      <c r="U220" s="3">
        <v>180</v>
      </c>
    </row>
    <row r="221" spans="1:21" ht="12.75">
      <c r="A221" s="57">
        <v>213</v>
      </c>
      <c r="B221" s="3" t="s">
        <v>210</v>
      </c>
      <c r="C221" s="35">
        <v>5.4864</v>
      </c>
      <c r="D221" s="3">
        <v>333</v>
      </c>
      <c r="E221" s="33" t="s">
        <v>145</v>
      </c>
      <c r="F221" s="33" t="s">
        <v>34</v>
      </c>
      <c r="G221" s="33">
        <v>8</v>
      </c>
      <c r="H221" s="33" t="s">
        <v>35</v>
      </c>
      <c r="I221" s="34">
        <v>21.336000000000002</v>
      </c>
      <c r="J221" s="34">
        <v>1.8288000000000002</v>
      </c>
      <c r="K221" s="3">
        <v>0</v>
      </c>
      <c r="L221" s="52" t="s">
        <v>145</v>
      </c>
      <c r="M221" s="33"/>
      <c r="N221" s="33"/>
      <c r="O221" s="33"/>
      <c r="P221" s="33" t="s">
        <v>37</v>
      </c>
      <c r="Q221" s="33"/>
      <c r="R221" s="33"/>
      <c r="S221" s="33"/>
      <c r="T221" s="3"/>
      <c r="U221" s="3"/>
    </row>
    <row r="222" spans="1:21" ht="12.75">
      <c r="A222" s="58">
        <v>214</v>
      </c>
      <c r="B222" s="3" t="s">
        <v>92</v>
      </c>
      <c r="C222" s="35">
        <v>4.4958</v>
      </c>
      <c r="D222" s="3">
        <v>344</v>
      </c>
      <c r="E222" s="33" t="s">
        <v>145</v>
      </c>
      <c r="F222" s="33" t="s">
        <v>34</v>
      </c>
      <c r="G222" s="33">
        <v>8</v>
      </c>
      <c r="H222" s="33" t="s">
        <v>145</v>
      </c>
      <c r="I222" s="34">
        <v>48.768</v>
      </c>
      <c r="J222" s="34">
        <v>1.8288000000000002</v>
      </c>
      <c r="K222" s="3">
        <v>90</v>
      </c>
      <c r="L222" s="52" t="s">
        <v>36</v>
      </c>
      <c r="M222" s="33"/>
      <c r="N222" s="33"/>
      <c r="O222" s="33"/>
      <c r="P222" s="33"/>
      <c r="Q222" s="33"/>
      <c r="R222" s="33" t="s">
        <v>37</v>
      </c>
      <c r="S222" s="33"/>
      <c r="T222" s="3">
        <v>180</v>
      </c>
      <c r="U222" s="3">
        <v>180</v>
      </c>
    </row>
    <row r="223" spans="1:21" ht="12.75">
      <c r="A223" s="57">
        <v>215</v>
      </c>
      <c r="B223" s="3" t="s">
        <v>94</v>
      </c>
      <c r="C223" s="35">
        <v>4.4958</v>
      </c>
      <c r="D223" s="3">
        <v>344</v>
      </c>
      <c r="E223" s="33" t="s">
        <v>145</v>
      </c>
      <c r="F223" s="33" t="s">
        <v>34</v>
      </c>
      <c r="G223" s="33">
        <v>8</v>
      </c>
      <c r="H223" s="33" t="s">
        <v>145</v>
      </c>
      <c r="I223" s="34">
        <v>9.144</v>
      </c>
      <c r="J223" s="34">
        <v>1.8288000000000002</v>
      </c>
      <c r="K223" s="3">
        <v>100</v>
      </c>
      <c r="L223" s="52" t="s">
        <v>36</v>
      </c>
      <c r="M223" s="33"/>
      <c r="N223" s="33"/>
      <c r="O223" s="33"/>
      <c r="P223" s="33"/>
      <c r="Q223" s="33"/>
      <c r="R223" s="33" t="s">
        <v>37</v>
      </c>
      <c r="S223" s="33"/>
      <c r="T223" s="3">
        <v>10</v>
      </c>
      <c r="U223" s="3"/>
    </row>
    <row r="224" spans="1:21" ht="12.75">
      <c r="A224" s="58">
        <v>216</v>
      </c>
      <c r="B224" s="3" t="s">
        <v>95</v>
      </c>
      <c r="C224" s="35">
        <v>4.4958</v>
      </c>
      <c r="D224" s="3">
        <v>344</v>
      </c>
      <c r="E224" s="33" t="s">
        <v>145</v>
      </c>
      <c r="F224" s="33" t="s">
        <v>34</v>
      </c>
      <c r="G224" s="33">
        <v>8</v>
      </c>
      <c r="H224" s="33" t="s">
        <v>145</v>
      </c>
      <c r="I224" s="34">
        <v>15.24</v>
      </c>
      <c r="J224" s="34">
        <v>1.8288000000000002</v>
      </c>
      <c r="K224" s="3">
        <v>90</v>
      </c>
      <c r="L224" s="52" t="s">
        <v>36</v>
      </c>
      <c r="M224" s="33"/>
      <c r="N224" s="33"/>
      <c r="O224" s="33"/>
      <c r="P224" s="33"/>
      <c r="Q224" s="33"/>
      <c r="R224" s="33" t="s">
        <v>37</v>
      </c>
      <c r="S224" s="33"/>
      <c r="T224" s="3">
        <v>0</v>
      </c>
      <c r="U224" s="3"/>
    </row>
    <row r="225" spans="1:21" ht="12.75">
      <c r="A225" s="57">
        <v>217</v>
      </c>
      <c r="B225" s="3" t="s">
        <v>211</v>
      </c>
      <c r="C225" s="35">
        <v>4.2672</v>
      </c>
      <c r="D225" s="3">
        <v>209</v>
      </c>
      <c r="E225" s="33" t="s">
        <v>145</v>
      </c>
      <c r="F225" s="33" t="s">
        <v>34</v>
      </c>
      <c r="G225" s="33">
        <v>8</v>
      </c>
      <c r="H225" s="33" t="s">
        <v>145</v>
      </c>
      <c r="I225" s="34">
        <v>22.86</v>
      </c>
      <c r="J225" s="34">
        <v>1.524</v>
      </c>
      <c r="K225" s="3">
        <v>0</v>
      </c>
      <c r="L225" s="52" t="s">
        <v>145</v>
      </c>
      <c r="M225" s="33"/>
      <c r="N225" s="33"/>
      <c r="O225" s="33"/>
      <c r="P225" s="33"/>
      <c r="Q225" s="33"/>
      <c r="R225" s="33" t="s">
        <v>37</v>
      </c>
      <c r="S225" s="33"/>
      <c r="T225" s="3">
        <v>270</v>
      </c>
      <c r="U225" s="3"/>
    </row>
    <row r="226" spans="1:21" ht="12.75">
      <c r="A226" s="58">
        <v>218</v>
      </c>
      <c r="B226" s="3" t="s">
        <v>96</v>
      </c>
      <c r="C226" s="35">
        <v>5.5245</v>
      </c>
      <c r="D226" s="3">
        <v>229</v>
      </c>
      <c r="E226" s="33" t="s">
        <v>145</v>
      </c>
      <c r="F226" s="33" t="s">
        <v>34</v>
      </c>
      <c r="G226" s="33">
        <v>8</v>
      </c>
      <c r="H226" s="33" t="s">
        <v>35</v>
      </c>
      <c r="I226" s="34">
        <v>16.764</v>
      </c>
      <c r="J226" s="34">
        <v>1.8288000000000002</v>
      </c>
      <c r="K226" s="3">
        <v>90</v>
      </c>
      <c r="L226" s="52" t="s">
        <v>36</v>
      </c>
      <c r="M226" s="33"/>
      <c r="N226" s="33"/>
      <c r="O226" s="33"/>
      <c r="P226" s="33" t="s">
        <v>37</v>
      </c>
      <c r="Q226" s="33"/>
      <c r="R226" s="33"/>
      <c r="S226" s="33"/>
      <c r="T226" s="3"/>
      <c r="U226" s="3"/>
    </row>
    <row r="227" spans="1:21" ht="12.75">
      <c r="A227" s="57">
        <v>219</v>
      </c>
      <c r="B227" s="3" t="s">
        <v>303</v>
      </c>
      <c r="C227" s="35">
        <v>22.7838</v>
      </c>
      <c r="D227" s="3">
        <v>154</v>
      </c>
      <c r="E227" s="33" t="s">
        <v>343</v>
      </c>
      <c r="F227" s="33" t="s">
        <v>34</v>
      </c>
      <c r="G227" s="33">
        <v>8</v>
      </c>
      <c r="H227" s="33" t="s">
        <v>35</v>
      </c>
      <c r="I227" s="34">
        <v>17.3736</v>
      </c>
      <c r="J227" s="34">
        <v>1.6764000000000001</v>
      </c>
      <c r="K227" s="3">
        <v>145</v>
      </c>
      <c r="L227" s="52" t="s">
        <v>296</v>
      </c>
      <c r="M227" s="33"/>
      <c r="N227" s="33"/>
      <c r="O227" s="33"/>
      <c r="P227" s="33" t="s">
        <v>37</v>
      </c>
      <c r="Q227" s="33"/>
      <c r="R227" s="33"/>
      <c r="S227" s="33"/>
      <c r="T227" s="3"/>
      <c r="U227" s="3"/>
    </row>
    <row r="228" spans="1:21" ht="12.75">
      <c r="A228" s="58">
        <v>220</v>
      </c>
      <c r="B228" s="3" t="s">
        <v>212</v>
      </c>
      <c r="C228" s="35">
        <v>23.3172</v>
      </c>
      <c r="D228" s="3">
        <v>141</v>
      </c>
      <c r="E228" s="33" t="s">
        <v>343</v>
      </c>
      <c r="F228" s="33" t="s">
        <v>34</v>
      </c>
      <c r="G228" s="33">
        <v>8</v>
      </c>
      <c r="H228" s="33" t="s">
        <v>145</v>
      </c>
      <c r="I228" s="34">
        <v>7.62</v>
      </c>
      <c r="J228" s="34">
        <v>1.8288000000000002</v>
      </c>
      <c r="K228" s="3">
        <v>0</v>
      </c>
      <c r="L228" s="52" t="s">
        <v>145</v>
      </c>
      <c r="M228" s="33"/>
      <c r="N228" s="33"/>
      <c r="O228" s="33"/>
      <c r="P228" s="33"/>
      <c r="Q228" s="33"/>
      <c r="R228" s="33" t="s">
        <v>37</v>
      </c>
      <c r="S228" s="33"/>
      <c r="T228" s="3"/>
      <c r="U228" s="3"/>
    </row>
    <row r="229" spans="1:21" ht="12.75">
      <c r="A229" s="57">
        <v>221</v>
      </c>
      <c r="B229" s="3" t="s">
        <v>101</v>
      </c>
      <c r="C229" s="35">
        <v>10.5918</v>
      </c>
      <c r="D229" s="3">
        <v>115</v>
      </c>
      <c r="E229" s="33" t="s">
        <v>145</v>
      </c>
      <c r="F229" s="33" t="s">
        <v>34</v>
      </c>
      <c r="G229" s="33">
        <v>8</v>
      </c>
      <c r="H229" s="33" t="s">
        <v>145</v>
      </c>
      <c r="I229" s="34">
        <v>19.812</v>
      </c>
      <c r="J229" s="34">
        <v>1.524</v>
      </c>
      <c r="K229" s="3">
        <v>90</v>
      </c>
      <c r="L229" s="52" t="s">
        <v>36</v>
      </c>
      <c r="M229" s="33"/>
      <c r="N229" s="33"/>
      <c r="O229" s="33"/>
      <c r="P229" s="33"/>
      <c r="Q229" s="33"/>
      <c r="R229" s="33"/>
      <c r="S229" s="33" t="s">
        <v>37</v>
      </c>
      <c r="T229" s="3">
        <v>180</v>
      </c>
      <c r="U229" s="3"/>
    </row>
    <row r="230" spans="1:21" ht="12.75">
      <c r="A230" s="58">
        <v>222</v>
      </c>
      <c r="B230" s="3" t="s">
        <v>269</v>
      </c>
      <c r="C230" s="35">
        <v>20.421599999999998</v>
      </c>
      <c r="D230" s="3">
        <v>355</v>
      </c>
      <c r="E230" s="33" t="s">
        <v>343</v>
      </c>
      <c r="F230" s="33" t="s">
        <v>34</v>
      </c>
      <c r="G230" s="33">
        <v>8</v>
      </c>
      <c r="H230" s="33" t="s">
        <v>35</v>
      </c>
      <c r="I230" s="34">
        <v>11.5824</v>
      </c>
      <c r="J230" s="34">
        <v>1.0668</v>
      </c>
      <c r="K230" s="3">
        <v>45</v>
      </c>
      <c r="L230" s="52" t="s">
        <v>262</v>
      </c>
      <c r="M230" s="33"/>
      <c r="N230" s="33"/>
      <c r="O230" s="33"/>
      <c r="P230" s="33" t="s">
        <v>37</v>
      </c>
      <c r="Q230" s="33"/>
      <c r="R230" s="33"/>
      <c r="S230" s="33"/>
      <c r="T230" s="3"/>
      <c r="U230" s="3"/>
    </row>
    <row r="231" spans="1:21" ht="12.75">
      <c r="A231" s="57">
        <v>223</v>
      </c>
      <c r="B231" s="3" t="s">
        <v>270</v>
      </c>
      <c r="C231" s="35">
        <v>20.421599999999998</v>
      </c>
      <c r="D231" s="3">
        <v>355</v>
      </c>
      <c r="E231" s="33" t="s">
        <v>343</v>
      </c>
      <c r="F231" s="33" t="s">
        <v>34</v>
      </c>
      <c r="G231" s="33">
        <v>8</v>
      </c>
      <c r="H231" s="33" t="s">
        <v>35</v>
      </c>
      <c r="I231" s="34">
        <v>11.277600000000001</v>
      </c>
      <c r="J231" s="34">
        <v>1.524</v>
      </c>
      <c r="K231" s="3">
        <v>45</v>
      </c>
      <c r="L231" s="52" t="s">
        <v>262</v>
      </c>
      <c r="M231" s="33"/>
      <c r="N231" s="33"/>
      <c r="O231" s="33"/>
      <c r="P231" s="33" t="s">
        <v>37</v>
      </c>
      <c r="Q231" s="33"/>
      <c r="R231" s="33"/>
      <c r="S231" s="33"/>
      <c r="T231" s="3"/>
      <c r="U231" s="3"/>
    </row>
    <row r="232" spans="1:21" ht="12.75">
      <c r="A232" s="58">
        <v>224</v>
      </c>
      <c r="B232" s="3" t="s">
        <v>104</v>
      </c>
      <c r="C232" s="35">
        <v>2.5526999999999997</v>
      </c>
      <c r="D232" s="3">
        <v>63</v>
      </c>
      <c r="E232" s="33" t="s">
        <v>145</v>
      </c>
      <c r="F232" s="33" t="s">
        <v>34</v>
      </c>
      <c r="G232" s="33">
        <v>8</v>
      </c>
      <c r="H232" s="33" t="s">
        <v>35</v>
      </c>
      <c r="I232" s="34">
        <v>18.288</v>
      </c>
      <c r="J232" s="34">
        <v>1.8288000000000002</v>
      </c>
      <c r="K232" s="3">
        <v>90</v>
      </c>
      <c r="L232" s="52" t="s">
        <v>36</v>
      </c>
      <c r="M232" s="33"/>
      <c r="N232" s="33"/>
      <c r="O232" s="33"/>
      <c r="P232" s="33"/>
      <c r="Q232" s="33" t="s">
        <v>37</v>
      </c>
      <c r="R232" s="33"/>
      <c r="S232" s="33"/>
      <c r="T232" s="3"/>
      <c r="U232" s="3">
        <v>0</v>
      </c>
    </row>
    <row r="233" spans="1:21" ht="12.75">
      <c r="A233" s="57">
        <v>225</v>
      </c>
      <c r="B233" s="3" t="s">
        <v>105</v>
      </c>
      <c r="C233" s="35">
        <v>8.6106</v>
      </c>
      <c r="D233" s="3">
        <v>22</v>
      </c>
      <c r="E233" s="33" t="s">
        <v>145</v>
      </c>
      <c r="F233" s="33" t="s">
        <v>34</v>
      </c>
      <c r="G233" s="33">
        <v>8</v>
      </c>
      <c r="H233" s="33" t="s">
        <v>145</v>
      </c>
      <c r="I233" s="34">
        <v>28.346400000000003</v>
      </c>
      <c r="J233" s="34">
        <v>1.524</v>
      </c>
      <c r="K233" s="3">
        <v>90</v>
      </c>
      <c r="L233" s="52" t="s">
        <v>36</v>
      </c>
      <c r="M233" s="33"/>
      <c r="N233" s="33"/>
      <c r="O233" s="33"/>
      <c r="P233" s="33"/>
      <c r="Q233" s="33"/>
      <c r="R233" s="33" t="s">
        <v>37</v>
      </c>
      <c r="S233" s="33"/>
      <c r="T233" s="3"/>
      <c r="U233" s="3"/>
    </row>
    <row r="234" spans="1:21" ht="12.75">
      <c r="A234" s="58">
        <v>226</v>
      </c>
      <c r="B234" s="3" t="s">
        <v>221</v>
      </c>
      <c r="C234" s="35">
        <v>8.6106</v>
      </c>
      <c r="D234" s="3">
        <v>22</v>
      </c>
      <c r="E234" s="33" t="s">
        <v>145</v>
      </c>
      <c r="F234" s="33" t="s">
        <v>34</v>
      </c>
      <c r="G234" s="33">
        <v>8</v>
      </c>
      <c r="H234" s="33" t="s">
        <v>145</v>
      </c>
      <c r="I234" s="34">
        <v>21.336000000000002</v>
      </c>
      <c r="J234" s="34">
        <v>1.524</v>
      </c>
      <c r="K234" s="3">
        <v>0</v>
      </c>
      <c r="L234" s="52" t="s">
        <v>145</v>
      </c>
      <c r="M234" s="33"/>
      <c r="N234" s="33"/>
      <c r="O234" s="33"/>
      <c r="P234" s="33"/>
      <c r="Q234" s="33"/>
      <c r="R234" s="33" t="s">
        <v>37</v>
      </c>
      <c r="S234" s="33"/>
      <c r="T234" s="3"/>
      <c r="U234" s="3"/>
    </row>
    <row r="235" spans="1:21" ht="12.75">
      <c r="A235" s="57">
        <v>227</v>
      </c>
      <c r="B235" s="3" t="s">
        <v>106</v>
      </c>
      <c r="C235" s="35">
        <v>8.6106</v>
      </c>
      <c r="D235" s="3">
        <v>22</v>
      </c>
      <c r="E235" s="33" t="s">
        <v>145</v>
      </c>
      <c r="F235" s="33" t="s">
        <v>34</v>
      </c>
      <c r="G235" s="33">
        <v>8</v>
      </c>
      <c r="H235" s="33" t="s">
        <v>145</v>
      </c>
      <c r="I235" s="34">
        <v>12.192</v>
      </c>
      <c r="J235" s="34">
        <v>1.524</v>
      </c>
      <c r="K235" s="3">
        <v>90</v>
      </c>
      <c r="L235" s="52" t="s">
        <v>36</v>
      </c>
      <c r="M235" s="33"/>
      <c r="N235" s="33"/>
      <c r="O235" s="33"/>
      <c r="P235" s="33"/>
      <c r="Q235" s="33"/>
      <c r="R235" s="33" t="s">
        <v>37</v>
      </c>
      <c r="S235" s="33"/>
      <c r="T235" s="3"/>
      <c r="U235" s="3"/>
    </row>
    <row r="236" spans="1:21" ht="12.75">
      <c r="A236" s="58">
        <v>228</v>
      </c>
      <c r="B236" s="3" t="s">
        <v>222</v>
      </c>
      <c r="C236" s="35">
        <v>8.6106</v>
      </c>
      <c r="D236" s="3">
        <v>22</v>
      </c>
      <c r="E236" s="33" t="s">
        <v>145</v>
      </c>
      <c r="F236" s="33" t="s">
        <v>34</v>
      </c>
      <c r="G236" s="33">
        <v>8</v>
      </c>
      <c r="H236" s="33" t="s">
        <v>145</v>
      </c>
      <c r="I236" s="34">
        <v>3.048</v>
      </c>
      <c r="J236" s="34">
        <v>1.8288000000000002</v>
      </c>
      <c r="K236" s="3">
        <v>0</v>
      </c>
      <c r="L236" s="52" t="s">
        <v>145</v>
      </c>
      <c r="M236" s="33"/>
      <c r="N236" s="33"/>
      <c r="O236" s="33"/>
      <c r="P236" s="33"/>
      <c r="Q236" s="33"/>
      <c r="R236" s="33" t="s">
        <v>37</v>
      </c>
      <c r="S236" s="33"/>
      <c r="T236" s="3"/>
      <c r="U236" s="3"/>
    </row>
    <row r="237" spans="1:21" ht="12.75">
      <c r="A237" s="57">
        <v>229</v>
      </c>
      <c r="B237" s="3" t="s">
        <v>276</v>
      </c>
      <c r="C237" s="35">
        <v>20.802599999999998</v>
      </c>
      <c r="D237" s="3">
        <v>164</v>
      </c>
      <c r="E237" s="33" t="s">
        <v>343</v>
      </c>
      <c r="F237" s="33" t="s">
        <v>34</v>
      </c>
      <c r="G237" s="33">
        <v>8</v>
      </c>
      <c r="H237" s="33" t="s">
        <v>145</v>
      </c>
      <c r="I237" s="34">
        <v>6.096</v>
      </c>
      <c r="J237" s="34">
        <v>1.3716000000000002</v>
      </c>
      <c r="K237" s="3">
        <v>45</v>
      </c>
      <c r="L237" s="52" t="s">
        <v>262</v>
      </c>
      <c r="M237" s="33"/>
      <c r="N237" s="33"/>
      <c r="O237" s="33"/>
      <c r="P237" s="33"/>
      <c r="Q237" s="33" t="s">
        <v>37</v>
      </c>
      <c r="R237" s="33"/>
      <c r="S237" s="33"/>
      <c r="T237" s="3"/>
      <c r="U237" s="3"/>
    </row>
    <row r="238" spans="1:21" ht="12.75">
      <c r="A238" s="58">
        <v>230</v>
      </c>
      <c r="B238" s="3" t="s">
        <v>277</v>
      </c>
      <c r="C238" s="35">
        <v>20.802599999999998</v>
      </c>
      <c r="D238" s="3">
        <v>164</v>
      </c>
      <c r="E238" s="33" t="s">
        <v>343</v>
      </c>
      <c r="F238" s="33" t="s">
        <v>34</v>
      </c>
      <c r="G238" s="33">
        <v>8</v>
      </c>
      <c r="H238" s="33" t="s">
        <v>145</v>
      </c>
      <c r="I238" s="34">
        <v>7.9248</v>
      </c>
      <c r="J238" s="34">
        <v>0.762</v>
      </c>
      <c r="K238" s="3">
        <v>45</v>
      </c>
      <c r="L238" s="52" t="s">
        <v>262</v>
      </c>
      <c r="M238" s="33"/>
      <c r="N238" s="33"/>
      <c r="O238" s="33"/>
      <c r="P238" s="33"/>
      <c r="Q238" s="33" t="s">
        <v>37</v>
      </c>
      <c r="R238" s="33"/>
      <c r="S238" s="33"/>
      <c r="T238" s="3"/>
      <c r="U238" s="3"/>
    </row>
    <row r="239" spans="1:21" ht="12.75">
      <c r="A239" s="57">
        <v>231</v>
      </c>
      <c r="B239" s="3" t="s">
        <v>332</v>
      </c>
      <c r="C239" s="35">
        <v>10.5918</v>
      </c>
      <c r="D239" s="3">
        <v>12</v>
      </c>
      <c r="E239" s="33" t="s">
        <v>145</v>
      </c>
      <c r="F239" s="33" t="s">
        <v>34</v>
      </c>
      <c r="G239" s="33">
        <v>8</v>
      </c>
      <c r="H239" s="33" t="s">
        <v>145</v>
      </c>
      <c r="I239" s="34">
        <v>31.3944</v>
      </c>
      <c r="J239" s="34">
        <v>1.9812</v>
      </c>
      <c r="K239" s="3">
        <v>15</v>
      </c>
      <c r="L239" s="52"/>
      <c r="M239" s="33"/>
      <c r="N239" s="33"/>
      <c r="O239" s="33"/>
      <c r="P239" s="33"/>
      <c r="Q239" s="33"/>
      <c r="R239" s="33"/>
      <c r="S239" s="33" t="s">
        <v>37</v>
      </c>
      <c r="T239" s="3">
        <v>270</v>
      </c>
      <c r="U239" s="3"/>
    </row>
    <row r="240" spans="1:21" ht="12.75">
      <c r="A240" s="58">
        <v>232</v>
      </c>
      <c r="B240" s="3" t="s">
        <v>306</v>
      </c>
      <c r="C240" s="35">
        <v>7.467599999999999</v>
      </c>
      <c r="D240" s="3">
        <v>32</v>
      </c>
      <c r="E240" s="33" t="s">
        <v>145</v>
      </c>
      <c r="F240" s="33" t="s">
        <v>34</v>
      </c>
      <c r="G240" s="33">
        <v>8</v>
      </c>
      <c r="H240" s="33" t="s">
        <v>145</v>
      </c>
      <c r="I240" s="34">
        <v>10.668000000000001</v>
      </c>
      <c r="J240" s="34" t="s">
        <v>35</v>
      </c>
      <c r="K240" s="3">
        <v>130</v>
      </c>
      <c r="L240" s="52" t="s">
        <v>296</v>
      </c>
      <c r="M240" s="33"/>
      <c r="N240" s="33"/>
      <c r="O240" s="33"/>
      <c r="P240" s="33"/>
      <c r="Q240" s="33"/>
      <c r="R240" s="33"/>
      <c r="S240" s="33" t="s">
        <v>37</v>
      </c>
      <c r="T240" s="3"/>
      <c r="U240" s="3"/>
    </row>
    <row r="241" spans="1:21" ht="12.75">
      <c r="A241" s="57">
        <v>233</v>
      </c>
      <c r="B241" s="3" t="s">
        <v>227</v>
      </c>
      <c r="C241" s="35">
        <v>7.467599999999999</v>
      </c>
      <c r="D241" s="3">
        <v>32</v>
      </c>
      <c r="E241" s="33" t="s">
        <v>145</v>
      </c>
      <c r="F241" s="33" t="s">
        <v>34</v>
      </c>
      <c r="G241" s="33">
        <v>8</v>
      </c>
      <c r="H241" s="33" t="s">
        <v>145</v>
      </c>
      <c r="I241" s="34">
        <v>30.48</v>
      </c>
      <c r="J241" s="34" t="s">
        <v>35</v>
      </c>
      <c r="K241" s="3">
        <v>0</v>
      </c>
      <c r="L241" s="52" t="s">
        <v>145</v>
      </c>
      <c r="M241" s="33"/>
      <c r="N241" s="33"/>
      <c r="O241" s="33"/>
      <c r="P241" s="33"/>
      <c r="Q241" s="33"/>
      <c r="R241" s="33"/>
      <c r="S241" s="33" t="s">
        <v>37</v>
      </c>
      <c r="T241" s="3"/>
      <c r="U241" s="3"/>
    </row>
    <row r="242" spans="1:21" ht="12.75">
      <c r="A242" s="58">
        <v>234</v>
      </c>
      <c r="B242" s="3" t="s">
        <v>333</v>
      </c>
      <c r="C242" s="35">
        <v>7.467599999999999</v>
      </c>
      <c r="D242" s="3">
        <v>32</v>
      </c>
      <c r="E242" s="33" t="s">
        <v>145</v>
      </c>
      <c r="F242" s="33" t="s">
        <v>34</v>
      </c>
      <c r="G242" s="33">
        <v>8</v>
      </c>
      <c r="H242" s="33" t="s">
        <v>145</v>
      </c>
      <c r="I242" s="34">
        <v>18.288</v>
      </c>
      <c r="J242" s="34">
        <v>1.524</v>
      </c>
      <c r="K242" s="3">
        <v>25</v>
      </c>
      <c r="L242" s="52"/>
      <c r="M242" s="33"/>
      <c r="N242" s="33"/>
      <c r="O242" s="33"/>
      <c r="P242" s="33"/>
      <c r="Q242" s="33"/>
      <c r="R242" s="33" t="s">
        <v>37</v>
      </c>
      <c r="S242" s="33"/>
      <c r="T242" s="3">
        <v>115</v>
      </c>
      <c r="U242" s="3">
        <v>115</v>
      </c>
    </row>
    <row r="243" spans="1:21" ht="12.75">
      <c r="A243" s="57">
        <v>235</v>
      </c>
      <c r="B243" s="3" t="s">
        <v>114</v>
      </c>
      <c r="C243" s="35">
        <v>1.6382999999999999</v>
      </c>
      <c r="D243" s="3">
        <v>281</v>
      </c>
      <c r="E243" s="33" t="s">
        <v>145</v>
      </c>
      <c r="F243" s="33" t="s">
        <v>34</v>
      </c>
      <c r="G243" s="33">
        <v>8</v>
      </c>
      <c r="H243" s="33" t="s">
        <v>145</v>
      </c>
      <c r="I243" s="34">
        <v>22.86</v>
      </c>
      <c r="J243" s="34">
        <v>1.8288000000000002</v>
      </c>
      <c r="K243" s="3">
        <v>90</v>
      </c>
      <c r="L243" s="52" t="s">
        <v>36</v>
      </c>
      <c r="M243" s="33"/>
      <c r="N243" s="33"/>
      <c r="O243" s="33"/>
      <c r="P243" s="33"/>
      <c r="Q243" s="33"/>
      <c r="R243" s="33"/>
      <c r="S243" s="33" t="s">
        <v>37</v>
      </c>
      <c r="T243" s="3"/>
      <c r="U243" s="3"/>
    </row>
    <row r="244" spans="1:21" ht="12.75">
      <c r="A244" s="58">
        <v>236</v>
      </c>
      <c r="B244" s="3" t="s">
        <v>230</v>
      </c>
      <c r="C244" s="35">
        <v>1.6382999999999999</v>
      </c>
      <c r="D244" s="3">
        <v>281</v>
      </c>
      <c r="E244" s="33" t="s">
        <v>145</v>
      </c>
      <c r="F244" s="33" t="s">
        <v>34</v>
      </c>
      <c r="G244" s="33">
        <v>8</v>
      </c>
      <c r="H244" s="33" t="s">
        <v>145</v>
      </c>
      <c r="I244" s="34">
        <v>24.384</v>
      </c>
      <c r="J244" s="34">
        <v>1.8288000000000002</v>
      </c>
      <c r="K244" s="3">
        <v>0</v>
      </c>
      <c r="L244" s="52" t="s">
        <v>145</v>
      </c>
      <c r="M244" s="33"/>
      <c r="N244" s="33"/>
      <c r="O244" s="33"/>
      <c r="P244" s="33"/>
      <c r="Q244" s="33"/>
      <c r="R244" s="33" t="s">
        <v>37</v>
      </c>
      <c r="S244" s="33"/>
      <c r="T244" s="3"/>
      <c r="U244" s="3"/>
    </row>
    <row r="245" spans="1:21" ht="12.75">
      <c r="A245" s="57">
        <v>237</v>
      </c>
      <c r="B245" s="3" t="s">
        <v>231</v>
      </c>
      <c r="C245" s="35">
        <v>2.667</v>
      </c>
      <c r="D245" s="3">
        <v>83</v>
      </c>
      <c r="E245" s="33" t="s">
        <v>145</v>
      </c>
      <c r="F245" s="33" t="s">
        <v>34</v>
      </c>
      <c r="G245" s="33">
        <v>8</v>
      </c>
      <c r="H245" s="33" t="s">
        <v>145</v>
      </c>
      <c r="I245" s="34">
        <v>32.308800000000005</v>
      </c>
      <c r="J245" s="34">
        <v>1.524</v>
      </c>
      <c r="K245" s="3">
        <v>0</v>
      </c>
      <c r="L245" s="52" t="s">
        <v>145</v>
      </c>
      <c r="M245" s="33"/>
      <c r="N245" s="33"/>
      <c r="O245" s="33"/>
      <c r="P245" s="33"/>
      <c r="Q245" s="33" t="s">
        <v>37</v>
      </c>
      <c r="R245" s="33"/>
      <c r="S245" s="33"/>
      <c r="T245" s="3"/>
      <c r="U245" s="3">
        <v>270</v>
      </c>
    </row>
    <row r="246" spans="1:21" ht="12.75">
      <c r="A246" s="58">
        <v>238</v>
      </c>
      <c r="B246" s="3" t="s">
        <v>232</v>
      </c>
      <c r="C246" s="35">
        <v>2.667</v>
      </c>
      <c r="D246" s="3">
        <v>83</v>
      </c>
      <c r="E246" s="33" t="s">
        <v>145</v>
      </c>
      <c r="F246" s="33" t="s">
        <v>34</v>
      </c>
      <c r="G246" s="33">
        <v>8</v>
      </c>
      <c r="H246" s="33" t="s">
        <v>145</v>
      </c>
      <c r="I246" s="34">
        <v>28.651200000000003</v>
      </c>
      <c r="J246" s="34">
        <v>1.524</v>
      </c>
      <c r="K246" s="3">
        <v>0</v>
      </c>
      <c r="L246" s="52" t="s">
        <v>145</v>
      </c>
      <c r="M246" s="33"/>
      <c r="N246" s="33"/>
      <c r="O246" s="33"/>
      <c r="P246" s="33"/>
      <c r="Q246" s="33"/>
      <c r="R246" s="33" t="s">
        <v>37</v>
      </c>
      <c r="S246" s="33"/>
      <c r="T246" s="3"/>
      <c r="U246" s="3"/>
    </row>
    <row r="247" spans="1:21" ht="12.75">
      <c r="A247" s="57">
        <v>239</v>
      </c>
      <c r="B247" s="3" t="s">
        <v>307</v>
      </c>
      <c r="C247" s="35">
        <v>20.802599999999998</v>
      </c>
      <c r="D247" s="3">
        <v>166</v>
      </c>
      <c r="E247" s="33" t="s">
        <v>343</v>
      </c>
      <c r="F247" s="33" t="s">
        <v>34</v>
      </c>
      <c r="G247" s="33">
        <v>8</v>
      </c>
      <c r="H247" s="33" t="s">
        <v>35</v>
      </c>
      <c r="I247" s="34">
        <v>12.192</v>
      </c>
      <c r="J247" s="34">
        <v>1.8288000000000002</v>
      </c>
      <c r="K247" s="3">
        <v>135</v>
      </c>
      <c r="L247" s="52" t="s">
        <v>296</v>
      </c>
      <c r="M247" s="33"/>
      <c r="N247" s="33"/>
      <c r="O247" s="33"/>
      <c r="P247" s="33" t="s">
        <v>37</v>
      </c>
      <c r="Q247" s="33"/>
      <c r="R247" s="33"/>
      <c r="S247" s="33"/>
      <c r="T247" s="3"/>
      <c r="U247" s="3"/>
    </row>
    <row r="248" spans="1:21" ht="12.75">
      <c r="A248" s="58">
        <v>240</v>
      </c>
      <c r="B248" s="3" t="s">
        <v>287</v>
      </c>
      <c r="C248" s="35">
        <v>20.802599999999998</v>
      </c>
      <c r="D248" s="3">
        <v>166</v>
      </c>
      <c r="E248" s="33" t="s">
        <v>343</v>
      </c>
      <c r="F248" s="33" t="s">
        <v>34</v>
      </c>
      <c r="G248" s="33">
        <v>8</v>
      </c>
      <c r="H248" s="33" t="s">
        <v>35</v>
      </c>
      <c r="I248" s="34">
        <v>1.524</v>
      </c>
      <c r="J248" s="34">
        <v>1.6764000000000001</v>
      </c>
      <c r="K248" s="3">
        <v>45</v>
      </c>
      <c r="L248" s="52" t="s">
        <v>262</v>
      </c>
      <c r="M248" s="33"/>
      <c r="N248" s="33"/>
      <c r="O248" s="33"/>
      <c r="P248" s="33" t="s">
        <v>37</v>
      </c>
      <c r="Q248" s="33"/>
      <c r="R248" s="33"/>
      <c r="S248" s="33"/>
      <c r="T248" s="3"/>
      <c r="U248" s="3"/>
    </row>
    <row r="249" spans="1:21" ht="12.75">
      <c r="A249" s="57">
        <v>241</v>
      </c>
      <c r="B249" s="3" t="s">
        <v>123</v>
      </c>
      <c r="C249" s="35">
        <v>10.5918</v>
      </c>
      <c r="D249" s="3">
        <v>116</v>
      </c>
      <c r="E249" s="33" t="s">
        <v>145</v>
      </c>
      <c r="F249" s="33" t="s">
        <v>34</v>
      </c>
      <c r="G249" s="33">
        <v>8</v>
      </c>
      <c r="H249" s="33" t="s">
        <v>145</v>
      </c>
      <c r="I249" s="34">
        <v>19.2024</v>
      </c>
      <c r="J249" s="34">
        <v>1.2192</v>
      </c>
      <c r="K249" s="3">
        <v>90</v>
      </c>
      <c r="L249" s="52" t="s">
        <v>36</v>
      </c>
      <c r="M249" s="33"/>
      <c r="N249" s="33"/>
      <c r="O249" s="33"/>
      <c r="P249" s="33"/>
      <c r="Q249" s="33"/>
      <c r="R249" s="33"/>
      <c r="S249" s="33" t="s">
        <v>37</v>
      </c>
      <c r="T249" s="3"/>
      <c r="U249" s="3"/>
    </row>
    <row r="250" spans="1:21" ht="12.75">
      <c r="A250" s="58">
        <v>242</v>
      </c>
      <c r="B250" s="3" t="s">
        <v>243</v>
      </c>
      <c r="C250" s="35">
        <v>8.382</v>
      </c>
      <c r="D250" s="3">
        <v>51</v>
      </c>
      <c r="E250" s="33" t="s">
        <v>145</v>
      </c>
      <c r="F250" s="33" t="s">
        <v>34</v>
      </c>
      <c r="G250" s="33">
        <v>8</v>
      </c>
      <c r="H250" s="33" t="s">
        <v>145</v>
      </c>
      <c r="I250" s="34">
        <v>33.528</v>
      </c>
      <c r="J250" s="34">
        <v>1.524</v>
      </c>
      <c r="K250" s="3">
        <v>0</v>
      </c>
      <c r="L250" s="52" t="s">
        <v>145</v>
      </c>
      <c r="M250" s="33"/>
      <c r="N250" s="33"/>
      <c r="O250" s="33"/>
      <c r="P250" s="33" t="s">
        <v>37</v>
      </c>
      <c r="Q250" s="33"/>
      <c r="R250" s="33"/>
      <c r="S250" s="33"/>
      <c r="T250" s="3"/>
      <c r="U250" s="3"/>
    </row>
    <row r="251" spans="1:21" ht="12.75">
      <c r="A251" s="57">
        <v>243</v>
      </c>
      <c r="B251" s="3" t="s">
        <v>244</v>
      </c>
      <c r="C251" s="35">
        <v>8.382</v>
      </c>
      <c r="D251" s="3">
        <v>51</v>
      </c>
      <c r="E251" s="33" t="s">
        <v>145</v>
      </c>
      <c r="F251" s="33" t="s">
        <v>34</v>
      </c>
      <c r="G251" s="33">
        <v>8</v>
      </c>
      <c r="H251" s="33" t="s">
        <v>145</v>
      </c>
      <c r="I251" s="34">
        <v>43.586400000000005</v>
      </c>
      <c r="J251" s="34">
        <v>1.524</v>
      </c>
      <c r="K251" s="3">
        <v>0</v>
      </c>
      <c r="L251" s="52" t="s">
        <v>145</v>
      </c>
      <c r="M251" s="33"/>
      <c r="N251" s="33"/>
      <c r="O251" s="33"/>
      <c r="P251" s="33"/>
      <c r="Q251" s="33"/>
      <c r="R251" s="33" t="s">
        <v>37</v>
      </c>
      <c r="S251" s="33"/>
      <c r="T251" s="3">
        <v>90</v>
      </c>
      <c r="U251" s="3">
        <v>90</v>
      </c>
    </row>
    <row r="252" spans="1:21" ht="12.75">
      <c r="A252" s="58">
        <v>244</v>
      </c>
      <c r="B252" s="3" t="s">
        <v>125</v>
      </c>
      <c r="C252" s="35">
        <v>3.6576</v>
      </c>
      <c r="D252" s="3">
        <v>183</v>
      </c>
      <c r="E252" s="33" t="s">
        <v>145</v>
      </c>
      <c r="F252" s="33" t="s">
        <v>34</v>
      </c>
      <c r="G252" s="33">
        <v>8</v>
      </c>
      <c r="H252" s="33" t="s">
        <v>145</v>
      </c>
      <c r="I252" s="34">
        <v>24.384</v>
      </c>
      <c r="J252" s="34">
        <v>1.3716000000000002</v>
      </c>
      <c r="K252" s="3">
        <v>90</v>
      </c>
      <c r="L252" s="52" t="s">
        <v>36</v>
      </c>
      <c r="M252" s="33"/>
      <c r="N252" s="33"/>
      <c r="O252" s="33"/>
      <c r="P252" s="33" t="s">
        <v>37</v>
      </c>
      <c r="Q252" s="33"/>
      <c r="R252" s="33"/>
      <c r="S252" s="33"/>
      <c r="T252" s="3"/>
      <c r="U252" s="3"/>
    </row>
    <row r="253" spans="1:21" ht="12.75">
      <c r="A253" s="57">
        <v>245</v>
      </c>
      <c r="B253" s="3" t="s">
        <v>126</v>
      </c>
      <c r="C253" s="35">
        <v>3.6576</v>
      </c>
      <c r="D253" s="3">
        <v>183</v>
      </c>
      <c r="E253" s="33" t="s">
        <v>145</v>
      </c>
      <c r="F253" s="33" t="s">
        <v>34</v>
      </c>
      <c r="G253" s="33">
        <v>8</v>
      </c>
      <c r="H253" s="33" t="s">
        <v>145</v>
      </c>
      <c r="I253" s="34">
        <v>15.24</v>
      </c>
      <c r="J253" s="34">
        <v>1.8288000000000002</v>
      </c>
      <c r="K253" s="3">
        <v>90</v>
      </c>
      <c r="L253" s="52" t="s">
        <v>36</v>
      </c>
      <c r="M253" s="33"/>
      <c r="N253" s="33"/>
      <c r="O253" s="33"/>
      <c r="P253" s="33"/>
      <c r="Q253" s="33"/>
      <c r="R253" s="33"/>
      <c r="S253" s="33" t="s">
        <v>37</v>
      </c>
      <c r="T253" s="3">
        <v>0</v>
      </c>
      <c r="U253" s="3"/>
    </row>
    <row r="254" spans="1:21" ht="12.75">
      <c r="A254" s="58">
        <v>246</v>
      </c>
      <c r="B254" s="3" t="s">
        <v>127</v>
      </c>
      <c r="C254" s="35">
        <v>3.6576</v>
      </c>
      <c r="D254" s="3">
        <v>183</v>
      </c>
      <c r="E254" s="33" t="s">
        <v>145</v>
      </c>
      <c r="F254" s="33" t="s">
        <v>34</v>
      </c>
      <c r="G254" s="33">
        <v>8</v>
      </c>
      <c r="H254" s="33" t="s">
        <v>145</v>
      </c>
      <c r="I254" s="34">
        <v>16.764</v>
      </c>
      <c r="J254" s="34">
        <v>1.8288000000000002</v>
      </c>
      <c r="K254" s="3">
        <v>90</v>
      </c>
      <c r="L254" s="52" t="s">
        <v>36</v>
      </c>
      <c r="M254" s="33"/>
      <c r="N254" s="33"/>
      <c r="O254" s="33"/>
      <c r="P254" s="33" t="s">
        <v>37</v>
      </c>
      <c r="Q254" s="33"/>
      <c r="R254" s="33"/>
      <c r="S254" s="33"/>
      <c r="T254" s="3"/>
      <c r="U254" s="3"/>
    </row>
    <row r="255" spans="1:21" ht="12.75">
      <c r="A255" s="57">
        <v>247</v>
      </c>
      <c r="B255" s="3" t="s">
        <v>309</v>
      </c>
      <c r="C255" s="35">
        <v>14.5161</v>
      </c>
      <c r="D255" s="3">
        <v>35</v>
      </c>
      <c r="E255" s="33" t="s">
        <v>145</v>
      </c>
      <c r="F255" s="33" t="s">
        <v>34</v>
      </c>
      <c r="G255" s="33">
        <v>8</v>
      </c>
      <c r="H255" s="33" t="s">
        <v>145</v>
      </c>
      <c r="I255" s="34">
        <v>17.0688</v>
      </c>
      <c r="J255" s="34">
        <v>1.8288000000000002</v>
      </c>
      <c r="K255" s="3">
        <v>135</v>
      </c>
      <c r="L255" s="52" t="s">
        <v>296</v>
      </c>
      <c r="M255" s="33"/>
      <c r="N255" s="33"/>
      <c r="O255" s="33"/>
      <c r="P255" s="33" t="s">
        <v>37</v>
      </c>
      <c r="Q255" s="33"/>
      <c r="R255" s="33"/>
      <c r="S255" s="33"/>
      <c r="T255" s="3"/>
      <c r="U255" s="3"/>
    </row>
    <row r="256" spans="1:21" ht="12.75">
      <c r="A256" s="58">
        <v>248</v>
      </c>
      <c r="B256" s="3" t="s">
        <v>290</v>
      </c>
      <c r="C256" s="35">
        <v>14.5161</v>
      </c>
      <c r="D256" s="3">
        <v>35</v>
      </c>
      <c r="E256" s="33" t="s">
        <v>145</v>
      </c>
      <c r="F256" s="33" t="s">
        <v>34</v>
      </c>
      <c r="G256" s="33">
        <v>8</v>
      </c>
      <c r="H256" s="33" t="s">
        <v>145</v>
      </c>
      <c r="I256" s="34">
        <v>6.4008</v>
      </c>
      <c r="J256" s="34">
        <v>0.9144000000000001</v>
      </c>
      <c r="K256" s="3">
        <v>45</v>
      </c>
      <c r="L256" s="52" t="s">
        <v>262</v>
      </c>
      <c r="M256" s="33"/>
      <c r="N256" s="33"/>
      <c r="O256" s="33"/>
      <c r="P256" s="33"/>
      <c r="Q256" s="33" t="s">
        <v>37</v>
      </c>
      <c r="R256" s="33"/>
      <c r="S256" s="33"/>
      <c r="T256" s="3"/>
      <c r="U256" s="3">
        <v>315</v>
      </c>
    </row>
    <row r="257" spans="1:21" ht="12.75">
      <c r="A257" s="57">
        <v>249</v>
      </c>
      <c r="B257" s="3" t="s">
        <v>291</v>
      </c>
      <c r="C257" s="35">
        <v>14.5161</v>
      </c>
      <c r="D257" s="3">
        <v>35</v>
      </c>
      <c r="E257" s="33" t="s">
        <v>145</v>
      </c>
      <c r="F257" s="33" t="s">
        <v>34</v>
      </c>
      <c r="G257" s="33">
        <v>8</v>
      </c>
      <c r="H257" s="33" t="s">
        <v>145</v>
      </c>
      <c r="I257" s="34">
        <v>25.2984</v>
      </c>
      <c r="J257" s="34">
        <v>1.8288000000000002</v>
      </c>
      <c r="K257" s="3">
        <v>45</v>
      </c>
      <c r="L257" s="52" t="s">
        <v>262</v>
      </c>
      <c r="M257" s="33"/>
      <c r="N257" s="33"/>
      <c r="O257" s="33"/>
      <c r="P257" s="33" t="s">
        <v>37</v>
      </c>
      <c r="Q257" s="33"/>
      <c r="R257" s="33"/>
      <c r="S257" s="33"/>
      <c r="T257" s="3"/>
      <c r="U257" s="3"/>
    </row>
    <row r="258" spans="1:21" ht="12.75">
      <c r="A258" s="58">
        <v>250</v>
      </c>
      <c r="B258" s="3" t="s">
        <v>245</v>
      </c>
      <c r="C258" s="35">
        <v>3.2003999999999997</v>
      </c>
      <c r="D258" s="3">
        <v>189</v>
      </c>
      <c r="E258" s="33" t="s">
        <v>145</v>
      </c>
      <c r="F258" s="33" t="s">
        <v>34</v>
      </c>
      <c r="G258" s="33">
        <v>8</v>
      </c>
      <c r="H258" s="33" t="s">
        <v>145</v>
      </c>
      <c r="I258" s="34">
        <v>22.86</v>
      </c>
      <c r="J258" s="34">
        <v>1.8288000000000002</v>
      </c>
      <c r="K258" s="3">
        <v>170</v>
      </c>
      <c r="L258" s="52" t="s">
        <v>145</v>
      </c>
      <c r="M258" s="33"/>
      <c r="N258" s="33"/>
      <c r="O258" s="33"/>
      <c r="P258" s="33"/>
      <c r="Q258" s="33"/>
      <c r="R258" s="33"/>
      <c r="S258" s="33" t="s">
        <v>37</v>
      </c>
      <c r="T258" s="3"/>
      <c r="U258" s="3"/>
    </row>
    <row r="259" spans="1:21" ht="12.75">
      <c r="A259" s="57">
        <v>251</v>
      </c>
      <c r="B259" s="3" t="s">
        <v>246</v>
      </c>
      <c r="C259" s="35">
        <v>22.5171</v>
      </c>
      <c r="D259" s="3">
        <v>143</v>
      </c>
      <c r="E259" s="33" t="s">
        <v>343</v>
      </c>
      <c r="F259" s="33" t="s">
        <v>34</v>
      </c>
      <c r="G259" s="33">
        <v>8</v>
      </c>
      <c r="H259" s="33" t="s">
        <v>145</v>
      </c>
      <c r="I259" s="34">
        <v>15.24</v>
      </c>
      <c r="J259" s="34">
        <v>1.6764000000000001</v>
      </c>
      <c r="K259" s="3">
        <v>0</v>
      </c>
      <c r="L259" s="52" t="s">
        <v>145</v>
      </c>
      <c r="M259" s="33"/>
      <c r="N259" s="33"/>
      <c r="O259" s="33"/>
      <c r="P259" s="33" t="s">
        <v>37</v>
      </c>
      <c r="Q259" s="33"/>
      <c r="R259" s="33"/>
      <c r="S259" s="33"/>
      <c r="T259" s="3"/>
      <c r="U259" s="3"/>
    </row>
    <row r="260" spans="1:21" ht="12.75">
      <c r="A260" s="58">
        <v>252</v>
      </c>
      <c r="B260" s="3" t="s">
        <v>249</v>
      </c>
      <c r="C260" s="35">
        <v>14.7828</v>
      </c>
      <c r="D260" s="3">
        <v>110</v>
      </c>
      <c r="E260" s="33" t="s">
        <v>343</v>
      </c>
      <c r="F260" s="33" t="s">
        <v>34</v>
      </c>
      <c r="G260" s="33">
        <v>8</v>
      </c>
      <c r="H260" s="33" t="s">
        <v>145</v>
      </c>
      <c r="I260" s="34">
        <v>31.3944</v>
      </c>
      <c r="J260" s="34">
        <v>1.8288000000000002</v>
      </c>
      <c r="K260" s="3">
        <v>0</v>
      </c>
      <c r="L260" s="52" t="s">
        <v>145</v>
      </c>
      <c r="M260" s="33"/>
      <c r="N260" s="33"/>
      <c r="O260" s="33"/>
      <c r="P260" s="33"/>
      <c r="Q260" s="33"/>
      <c r="R260" s="33" t="s">
        <v>37</v>
      </c>
      <c r="S260" s="33"/>
      <c r="T260" s="3"/>
      <c r="U260" s="3"/>
    </row>
    <row r="261" spans="1:21" ht="12.75">
      <c r="A261" s="57">
        <v>253</v>
      </c>
      <c r="B261" s="3" t="s">
        <v>131</v>
      </c>
      <c r="C261" s="35">
        <v>3.2003999999999997</v>
      </c>
      <c r="D261" s="3">
        <v>69</v>
      </c>
      <c r="E261" s="33" t="s">
        <v>145</v>
      </c>
      <c r="F261" s="33" t="s">
        <v>34</v>
      </c>
      <c r="G261" s="33">
        <v>8</v>
      </c>
      <c r="H261" s="33" t="s">
        <v>145</v>
      </c>
      <c r="I261" s="34">
        <v>18.288</v>
      </c>
      <c r="J261" s="34">
        <v>1.8288000000000002</v>
      </c>
      <c r="K261" s="3">
        <v>90</v>
      </c>
      <c r="L261" s="52" t="s">
        <v>36</v>
      </c>
      <c r="M261" s="33"/>
      <c r="N261" s="33"/>
      <c r="O261" s="33"/>
      <c r="P261" s="33" t="s">
        <v>37</v>
      </c>
      <c r="Q261" s="33"/>
      <c r="R261" s="33"/>
      <c r="S261" s="33"/>
      <c r="T261" s="3"/>
      <c r="U261" s="3"/>
    </row>
    <row r="262" spans="1:21" ht="12.75">
      <c r="A262" s="58">
        <v>254</v>
      </c>
      <c r="B262" s="3" t="s">
        <v>132</v>
      </c>
      <c r="C262" s="35">
        <v>3.2003999999999997</v>
      </c>
      <c r="D262" s="3">
        <v>69</v>
      </c>
      <c r="E262" s="33" t="s">
        <v>145</v>
      </c>
      <c r="F262" s="33" t="s">
        <v>34</v>
      </c>
      <c r="G262" s="33">
        <v>8</v>
      </c>
      <c r="H262" s="33" t="s">
        <v>145</v>
      </c>
      <c r="I262" s="34">
        <v>13.716000000000001</v>
      </c>
      <c r="J262" s="34">
        <v>1.6764000000000001</v>
      </c>
      <c r="K262" s="3">
        <v>90</v>
      </c>
      <c r="L262" s="52" t="s">
        <v>36</v>
      </c>
      <c r="M262" s="33"/>
      <c r="N262" s="33"/>
      <c r="O262" s="33"/>
      <c r="P262" s="33" t="s">
        <v>37</v>
      </c>
      <c r="Q262" s="33"/>
      <c r="R262" s="33"/>
      <c r="S262" s="33"/>
      <c r="T262" s="3"/>
      <c r="U262" s="3"/>
    </row>
    <row r="263" spans="1:21" ht="12.75">
      <c r="A263" s="57">
        <v>255</v>
      </c>
      <c r="B263" s="3" t="s">
        <v>133</v>
      </c>
      <c r="C263" s="35">
        <v>3.2003999999999997</v>
      </c>
      <c r="D263" s="3">
        <v>69</v>
      </c>
      <c r="E263" s="33" t="s">
        <v>145</v>
      </c>
      <c r="F263" s="33" t="s">
        <v>34</v>
      </c>
      <c r="G263" s="33">
        <v>8</v>
      </c>
      <c r="H263" s="33" t="s">
        <v>145</v>
      </c>
      <c r="I263" s="34">
        <v>8.5344</v>
      </c>
      <c r="J263" s="34">
        <v>1.0668</v>
      </c>
      <c r="K263" s="3">
        <v>90</v>
      </c>
      <c r="L263" s="52" t="s">
        <v>36</v>
      </c>
      <c r="M263" s="33"/>
      <c r="N263" s="33"/>
      <c r="O263" s="33"/>
      <c r="P263" s="33" t="s">
        <v>37</v>
      </c>
      <c r="Q263" s="33"/>
      <c r="R263" s="33"/>
      <c r="S263" s="33"/>
      <c r="T263" s="3"/>
      <c r="U263" s="3"/>
    </row>
    <row r="264" spans="1:21" ht="12.75">
      <c r="A264" s="58">
        <v>256</v>
      </c>
      <c r="B264" s="3" t="s">
        <v>250</v>
      </c>
      <c r="C264" s="35">
        <v>3.5433</v>
      </c>
      <c r="D264" s="3">
        <v>109</v>
      </c>
      <c r="E264" s="33" t="s">
        <v>145</v>
      </c>
      <c r="F264" s="33" t="s">
        <v>34</v>
      </c>
      <c r="G264" s="33">
        <v>8</v>
      </c>
      <c r="H264" s="33" t="s">
        <v>145</v>
      </c>
      <c r="I264" s="34">
        <v>11.5824</v>
      </c>
      <c r="J264" s="34">
        <v>1.9812</v>
      </c>
      <c r="K264" s="3">
        <v>0</v>
      </c>
      <c r="L264" s="53" t="s">
        <v>145</v>
      </c>
      <c r="M264" s="33"/>
      <c r="N264" s="33"/>
      <c r="O264" s="33"/>
      <c r="P264" s="33"/>
      <c r="Q264" s="33" t="s">
        <v>37</v>
      </c>
      <c r="R264" s="33"/>
      <c r="S264" s="33"/>
      <c r="T264" s="3"/>
      <c r="U264" s="3">
        <v>270</v>
      </c>
    </row>
    <row r="265" spans="1:21" ht="12.75">
      <c r="A265" s="57">
        <v>257</v>
      </c>
      <c r="B265" s="3" t="s">
        <v>251</v>
      </c>
      <c r="C265" s="35">
        <v>3.429</v>
      </c>
      <c r="D265" s="3">
        <v>243</v>
      </c>
      <c r="E265" s="33" t="s">
        <v>145</v>
      </c>
      <c r="F265" s="33" t="s">
        <v>34</v>
      </c>
      <c r="G265" s="33">
        <v>8</v>
      </c>
      <c r="H265" s="33" t="s">
        <v>145</v>
      </c>
      <c r="I265" s="34">
        <v>20.1168</v>
      </c>
      <c r="J265" s="34">
        <v>1.6764000000000001</v>
      </c>
      <c r="K265" s="3">
        <v>0</v>
      </c>
      <c r="L265" s="53" t="s">
        <v>145</v>
      </c>
      <c r="M265" s="33"/>
      <c r="N265" s="33"/>
      <c r="O265" s="33"/>
      <c r="P265" s="33"/>
      <c r="Q265" s="33"/>
      <c r="R265" s="33" t="s">
        <v>37</v>
      </c>
      <c r="S265" s="33"/>
      <c r="T265" s="3"/>
      <c r="U265" s="3"/>
    </row>
    <row r="266" spans="1:21" ht="12.75">
      <c r="A266" s="58">
        <v>258</v>
      </c>
      <c r="B266" s="3" t="s">
        <v>252</v>
      </c>
      <c r="C266" s="35">
        <v>3.429</v>
      </c>
      <c r="D266" s="3">
        <v>243</v>
      </c>
      <c r="E266" s="33" t="s">
        <v>145</v>
      </c>
      <c r="F266" s="33" t="s">
        <v>34</v>
      </c>
      <c r="G266" s="33">
        <v>8</v>
      </c>
      <c r="H266" s="33" t="s">
        <v>145</v>
      </c>
      <c r="I266" s="34">
        <v>7.010400000000001</v>
      </c>
      <c r="J266" s="34">
        <v>1.8288000000000002</v>
      </c>
      <c r="K266" s="3">
        <v>0</v>
      </c>
      <c r="L266" s="53" t="s">
        <v>145</v>
      </c>
      <c r="M266" s="33"/>
      <c r="N266" s="33"/>
      <c r="O266" s="33"/>
      <c r="P266" s="33" t="s">
        <v>37</v>
      </c>
      <c r="Q266" s="33"/>
      <c r="R266" s="33"/>
      <c r="S266" s="33"/>
      <c r="T266" s="3"/>
      <c r="U266" s="3"/>
    </row>
    <row r="267" spans="1:21" ht="12.75">
      <c r="A267" s="57">
        <v>259</v>
      </c>
      <c r="B267" s="3" t="s">
        <v>134</v>
      </c>
      <c r="C267" s="35">
        <v>3.429</v>
      </c>
      <c r="D267" s="3">
        <v>243</v>
      </c>
      <c r="E267" s="33" t="s">
        <v>145</v>
      </c>
      <c r="F267" s="33" t="s">
        <v>34</v>
      </c>
      <c r="G267" s="33">
        <v>8</v>
      </c>
      <c r="H267" s="33" t="s">
        <v>145</v>
      </c>
      <c r="I267" s="34">
        <v>18.288</v>
      </c>
      <c r="J267" s="34">
        <v>1.8288000000000002</v>
      </c>
      <c r="K267" s="3">
        <v>90</v>
      </c>
      <c r="L267" s="53" t="s">
        <v>36</v>
      </c>
      <c r="M267" s="33"/>
      <c r="N267" s="33"/>
      <c r="O267" s="33"/>
      <c r="P267" s="33" t="s">
        <v>37</v>
      </c>
      <c r="Q267" s="33"/>
      <c r="R267" s="33"/>
      <c r="S267" s="33"/>
      <c r="T267" s="3"/>
      <c r="U267" s="3"/>
    </row>
    <row r="268" spans="1:21" ht="12.75">
      <c r="A268" s="58">
        <v>260</v>
      </c>
      <c r="B268" s="3" t="s">
        <v>253</v>
      </c>
      <c r="C268" s="35">
        <v>3.429</v>
      </c>
      <c r="D268" s="3">
        <v>243</v>
      </c>
      <c r="E268" s="33" t="s">
        <v>145</v>
      </c>
      <c r="F268" s="33" t="s">
        <v>34</v>
      </c>
      <c r="G268" s="33">
        <v>8</v>
      </c>
      <c r="H268" s="33" t="s">
        <v>145</v>
      </c>
      <c r="I268" s="34">
        <v>8.5344</v>
      </c>
      <c r="J268" s="34">
        <v>1.8288000000000002</v>
      </c>
      <c r="K268" s="3">
        <v>0</v>
      </c>
      <c r="L268" s="53" t="s">
        <v>145</v>
      </c>
      <c r="M268" s="33"/>
      <c r="N268" s="33"/>
      <c r="O268" s="33"/>
      <c r="P268" s="33" t="s">
        <v>37</v>
      </c>
      <c r="Q268" s="33"/>
      <c r="R268" s="33"/>
      <c r="S268" s="33"/>
      <c r="T268" s="3"/>
      <c r="U268" s="3"/>
    </row>
    <row r="269" spans="1:21" ht="12.75">
      <c r="A269" s="57">
        <v>261</v>
      </c>
      <c r="B269" s="3" t="s">
        <v>295</v>
      </c>
      <c r="C269" s="35">
        <v>6.9342</v>
      </c>
      <c r="D269" s="3">
        <v>205</v>
      </c>
      <c r="E269" s="33" t="s">
        <v>145</v>
      </c>
      <c r="F269" s="33" t="s">
        <v>41</v>
      </c>
      <c r="G269" s="33">
        <v>8</v>
      </c>
      <c r="H269" s="33" t="s">
        <v>35</v>
      </c>
      <c r="I269" s="34">
        <v>0</v>
      </c>
      <c r="J269" s="34">
        <v>0</v>
      </c>
      <c r="K269" s="3">
        <v>135</v>
      </c>
      <c r="L269" s="53" t="s">
        <v>296</v>
      </c>
      <c r="M269" s="33"/>
      <c r="N269" s="33"/>
      <c r="O269" s="33"/>
      <c r="P269" s="33"/>
      <c r="Q269" s="33"/>
      <c r="R269" s="33" t="s">
        <v>37</v>
      </c>
      <c r="S269" s="33"/>
      <c r="T269" s="3"/>
      <c r="U269" s="3"/>
    </row>
    <row r="270" spans="1:21" ht="12.75">
      <c r="A270" s="58">
        <v>262</v>
      </c>
      <c r="B270" s="3" t="s">
        <v>315</v>
      </c>
      <c r="C270" s="35">
        <v>6.9342</v>
      </c>
      <c r="D270" s="3">
        <v>205</v>
      </c>
      <c r="E270" s="33" t="s">
        <v>145</v>
      </c>
      <c r="F270" s="33" t="s">
        <v>41</v>
      </c>
      <c r="G270" s="33">
        <v>8</v>
      </c>
      <c r="H270" s="33" t="s">
        <v>35</v>
      </c>
      <c r="I270" s="34">
        <v>0</v>
      </c>
      <c r="J270" s="34">
        <v>0</v>
      </c>
      <c r="K270" s="3">
        <v>120</v>
      </c>
      <c r="L270" s="53"/>
      <c r="M270" s="33"/>
      <c r="N270" s="33"/>
      <c r="O270" s="33"/>
      <c r="P270" s="33" t="s">
        <v>37</v>
      </c>
      <c r="Q270" s="33"/>
      <c r="R270" s="33"/>
      <c r="S270" s="33"/>
      <c r="T270" s="3"/>
      <c r="U270" s="3"/>
    </row>
    <row r="271" spans="1:21" ht="12.75">
      <c r="A271" s="57">
        <v>263</v>
      </c>
      <c r="B271" s="3" t="s">
        <v>42</v>
      </c>
      <c r="C271" s="35">
        <v>7.924799999999999</v>
      </c>
      <c r="D271" s="3">
        <v>353</v>
      </c>
      <c r="E271" s="33" t="s">
        <v>145</v>
      </c>
      <c r="F271" s="33" t="s">
        <v>41</v>
      </c>
      <c r="G271" s="33">
        <v>8</v>
      </c>
      <c r="H271" s="33" t="s">
        <v>145</v>
      </c>
      <c r="I271" s="34">
        <v>6.096</v>
      </c>
      <c r="J271" s="34">
        <v>1.3716000000000002</v>
      </c>
      <c r="K271" s="3">
        <v>100</v>
      </c>
      <c r="L271" s="53" t="s">
        <v>36</v>
      </c>
      <c r="M271" s="33"/>
      <c r="N271" s="33"/>
      <c r="O271" s="33"/>
      <c r="P271" s="33"/>
      <c r="Q271" s="33"/>
      <c r="R271" s="33" t="s">
        <v>37</v>
      </c>
      <c r="S271" s="33"/>
      <c r="T271" s="3">
        <v>0</v>
      </c>
      <c r="U271" s="3"/>
    </row>
    <row r="272" spans="1:21" ht="12.75">
      <c r="A272" s="58">
        <v>264</v>
      </c>
      <c r="B272" s="3" t="s">
        <v>159</v>
      </c>
      <c r="C272" s="35">
        <v>19.811999999999998</v>
      </c>
      <c r="D272" s="3">
        <v>356</v>
      </c>
      <c r="E272" s="33" t="s">
        <v>343</v>
      </c>
      <c r="F272" s="33" t="s">
        <v>41</v>
      </c>
      <c r="G272" s="33">
        <v>8</v>
      </c>
      <c r="H272" s="33" t="s">
        <v>47</v>
      </c>
      <c r="I272" s="34">
        <v>27.432000000000002</v>
      </c>
      <c r="J272" s="34">
        <v>0.6096</v>
      </c>
      <c r="K272" s="3">
        <v>0</v>
      </c>
      <c r="L272" s="36" t="s">
        <v>145</v>
      </c>
      <c r="M272" s="33"/>
      <c r="N272" s="33"/>
      <c r="O272" s="33"/>
      <c r="P272" s="33"/>
      <c r="Q272" s="33"/>
      <c r="R272" s="33" t="s">
        <v>37</v>
      </c>
      <c r="S272" s="33"/>
      <c r="T272" s="3"/>
      <c r="U272" s="3"/>
    </row>
    <row r="273" spans="1:21" ht="12.75">
      <c r="A273" s="57">
        <v>265</v>
      </c>
      <c r="B273" s="3" t="s">
        <v>177</v>
      </c>
      <c r="C273" s="35">
        <v>10.401299999999999</v>
      </c>
      <c r="D273" s="3">
        <v>13</v>
      </c>
      <c r="E273" s="33" t="s">
        <v>145</v>
      </c>
      <c r="F273" s="33" t="s">
        <v>41</v>
      </c>
      <c r="G273" s="33">
        <v>8</v>
      </c>
      <c r="H273" s="33" t="s">
        <v>145</v>
      </c>
      <c r="I273" s="34">
        <v>24.384</v>
      </c>
      <c r="J273" s="34">
        <v>2.4384</v>
      </c>
      <c r="K273" s="3">
        <v>5</v>
      </c>
      <c r="L273" s="53" t="s">
        <v>145</v>
      </c>
      <c r="M273" s="33"/>
      <c r="N273" s="33"/>
      <c r="O273" s="33"/>
      <c r="P273" s="33"/>
      <c r="Q273" s="33"/>
      <c r="R273" s="33" t="s">
        <v>37</v>
      </c>
      <c r="S273" s="33"/>
      <c r="T273" s="3"/>
      <c r="U273" s="3"/>
    </row>
    <row r="274" spans="1:21" ht="12.75">
      <c r="A274" s="58">
        <v>266</v>
      </c>
      <c r="B274" s="3" t="s">
        <v>178</v>
      </c>
      <c r="C274" s="35">
        <v>10.401299999999999</v>
      </c>
      <c r="D274" s="3">
        <v>13</v>
      </c>
      <c r="E274" s="33" t="s">
        <v>145</v>
      </c>
      <c r="F274" s="33" t="s">
        <v>41</v>
      </c>
      <c r="G274" s="33">
        <v>8</v>
      </c>
      <c r="H274" s="33" t="s">
        <v>145</v>
      </c>
      <c r="I274" s="34">
        <v>15.24</v>
      </c>
      <c r="J274" s="34">
        <v>1.2192</v>
      </c>
      <c r="K274" s="3">
        <v>5</v>
      </c>
      <c r="L274" s="53" t="s">
        <v>145</v>
      </c>
      <c r="M274" s="33"/>
      <c r="N274" s="33"/>
      <c r="O274" s="33"/>
      <c r="P274" s="33" t="s">
        <v>37</v>
      </c>
      <c r="Q274" s="33"/>
      <c r="R274" s="33"/>
      <c r="S274" s="33"/>
      <c r="T274" s="3"/>
      <c r="U274" s="3">
        <v>90</v>
      </c>
    </row>
    <row r="275" spans="1:21" ht="12.75">
      <c r="A275" s="57">
        <v>267</v>
      </c>
      <c r="B275" s="3" t="s">
        <v>179</v>
      </c>
      <c r="C275" s="35">
        <v>10.401299999999999</v>
      </c>
      <c r="D275" s="3">
        <v>13</v>
      </c>
      <c r="E275" s="33" t="s">
        <v>145</v>
      </c>
      <c r="F275" s="33" t="s">
        <v>41</v>
      </c>
      <c r="G275" s="33">
        <v>8</v>
      </c>
      <c r="H275" s="33" t="s">
        <v>145</v>
      </c>
      <c r="I275" s="34">
        <v>8.5344</v>
      </c>
      <c r="J275" s="34">
        <v>0.6096</v>
      </c>
      <c r="K275" s="3">
        <v>5</v>
      </c>
      <c r="L275" s="53" t="s">
        <v>145</v>
      </c>
      <c r="M275" s="33"/>
      <c r="N275" s="33"/>
      <c r="O275" s="33"/>
      <c r="P275" s="33"/>
      <c r="Q275" s="33"/>
      <c r="R275" s="33" t="s">
        <v>37</v>
      </c>
      <c r="S275" s="33"/>
      <c r="T275" s="3"/>
      <c r="U275" s="3"/>
    </row>
    <row r="276" spans="1:21" ht="12.75">
      <c r="A276" s="58">
        <v>268</v>
      </c>
      <c r="B276" s="3" t="s">
        <v>321</v>
      </c>
      <c r="C276" s="35">
        <v>10.325099999999999</v>
      </c>
      <c r="D276" s="3">
        <v>245</v>
      </c>
      <c r="E276" s="33" t="s">
        <v>343</v>
      </c>
      <c r="F276" s="33" t="s">
        <v>41</v>
      </c>
      <c r="G276" s="33">
        <v>8</v>
      </c>
      <c r="H276" s="33" t="s">
        <v>35</v>
      </c>
      <c r="I276" s="34">
        <v>9.7536</v>
      </c>
      <c r="J276" s="34">
        <v>1.524</v>
      </c>
      <c r="K276" s="3">
        <v>150</v>
      </c>
      <c r="L276" s="53"/>
      <c r="M276" s="33"/>
      <c r="N276" s="33"/>
      <c r="O276" s="33"/>
      <c r="P276" s="33" t="s">
        <v>37</v>
      </c>
      <c r="Q276" s="33"/>
      <c r="R276" s="33"/>
      <c r="S276" s="33"/>
      <c r="T276" s="3"/>
      <c r="U276" s="3"/>
    </row>
    <row r="277" spans="1:21" ht="12.75">
      <c r="A277" s="57">
        <v>269</v>
      </c>
      <c r="B277" s="3" t="s">
        <v>322</v>
      </c>
      <c r="C277" s="35">
        <v>10.325099999999999</v>
      </c>
      <c r="D277" s="3">
        <v>245</v>
      </c>
      <c r="E277" s="33" t="s">
        <v>343</v>
      </c>
      <c r="F277" s="33" t="s">
        <v>41</v>
      </c>
      <c r="G277" s="33">
        <v>8</v>
      </c>
      <c r="H277" s="33" t="s">
        <v>35</v>
      </c>
      <c r="I277" s="34">
        <v>3.048</v>
      </c>
      <c r="J277" s="34">
        <v>1.524</v>
      </c>
      <c r="K277" s="3">
        <v>120</v>
      </c>
      <c r="L277" s="53"/>
      <c r="M277" s="33"/>
      <c r="N277" s="33"/>
      <c r="O277" s="33"/>
      <c r="P277" s="33" t="s">
        <v>37</v>
      </c>
      <c r="Q277" s="33"/>
      <c r="R277" s="33"/>
      <c r="S277" s="33"/>
      <c r="T277" s="3"/>
      <c r="U277" s="3"/>
    </row>
    <row r="278" spans="1:21" ht="12.75">
      <c r="A278" s="58">
        <v>270</v>
      </c>
      <c r="B278" s="3" t="s">
        <v>323</v>
      </c>
      <c r="C278" s="35">
        <v>10.325099999999999</v>
      </c>
      <c r="D278" s="3">
        <v>245</v>
      </c>
      <c r="E278" s="33" t="s">
        <v>343</v>
      </c>
      <c r="F278" s="33" t="s">
        <v>41</v>
      </c>
      <c r="G278" s="33">
        <v>8</v>
      </c>
      <c r="H278" s="33" t="s">
        <v>35</v>
      </c>
      <c r="I278" s="34">
        <v>9.7536</v>
      </c>
      <c r="J278" s="34">
        <v>1.524</v>
      </c>
      <c r="K278" s="3">
        <v>150</v>
      </c>
      <c r="L278" s="53"/>
      <c r="M278" s="33"/>
      <c r="N278" s="33"/>
      <c r="O278" s="33"/>
      <c r="P278" s="33" t="s">
        <v>37</v>
      </c>
      <c r="Q278" s="33"/>
      <c r="R278" s="33"/>
      <c r="S278" s="33"/>
      <c r="T278" s="3"/>
      <c r="U278" s="3"/>
    </row>
    <row r="279" spans="1:21" ht="12.75">
      <c r="A279" s="57">
        <v>271</v>
      </c>
      <c r="B279" s="3" t="s">
        <v>79</v>
      </c>
      <c r="C279" s="35">
        <v>3.429</v>
      </c>
      <c r="D279" s="3">
        <v>186</v>
      </c>
      <c r="E279" s="33" t="s">
        <v>145</v>
      </c>
      <c r="F279" s="33" t="s">
        <v>41</v>
      </c>
      <c r="G279" s="33">
        <v>8</v>
      </c>
      <c r="H279" s="33" t="s">
        <v>35</v>
      </c>
      <c r="I279" s="34">
        <v>15.24</v>
      </c>
      <c r="J279" s="34" t="s">
        <v>35</v>
      </c>
      <c r="K279" s="3">
        <v>90</v>
      </c>
      <c r="L279" s="53" t="s">
        <v>36</v>
      </c>
      <c r="M279" s="33"/>
      <c r="N279" s="33"/>
      <c r="O279" s="33"/>
      <c r="P279" s="33"/>
      <c r="Q279" s="33"/>
      <c r="R279" s="33"/>
      <c r="S279" s="33" t="s">
        <v>37</v>
      </c>
      <c r="T279" s="3"/>
      <c r="U279" s="3">
        <v>0</v>
      </c>
    </row>
    <row r="280" spans="1:21" ht="12.75">
      <c r="A280" s="58">
        <v>272</v>
      </c>
      <c r="B280" s="3" t="s">
        <v>281</v>
      </c>
      <c r="C280" s="35">
        <v>8.4582</v>
      </c>
      <c r="D280" s="3">
        <v>357</v>
      </c>
      <c r="E280" s="33" t="s">
        <v>145</v>
      </c>
      <c r="F280" s="33" t="s">
        <v>41</v>
      </c>
      <c r="G280" s="33">
        <v>8</v>
      </c>
      <c r="H280" s="33" t="s">
        <v>35</v>
      </c>
      <c r="I280" s="34">
        <v>12.192</v>
      </c>
      <c r="J280" s="34">
        <v>1.9812</v>
      </c>
      <c r="K280" s="3">
        <v>40</v>
      </c>
      <c r="L280" s="53" t="s">
        <v>262</v>
      </c>
      <c r="M280" s="33"/>
      <c r="N280" s="33"/>
      <c r="O280" s="33"/>
      <c r="P280" s="33" t="s">
        <v>37</v>
      </c>
      <c r="Q280" s="33"/>
      <c r="R280" s="33"/>
      <c r="S280" s="33"/>
      <c r="T280" s="3"/>
      <c r="U280" s="3"/>
    </row>
    <row r="281" spans="1:21" ht="12.75">
      <c r="A281" s="57">
        <v>273</v>
      </c>
      <c r="B281" s="3" t="s">
        <v>111</v>
      </c>
      <c r="C281" s="35">
        <v>10.134599999999999</v>
      </c>
      <c r="D281" s="3">
        <v>14</v>
      </c>
      <c r="E281" s="33" t="s">
        <v>145</v>
      </c>
      <c r="F281" s="33" t="s">
        <v>41</v>
      </c>
      <c r="G281" s="33">
        <v>8</v>
      </c>
      <c r="H281" s="33" t="s">
        <v>35</v>
      </c>
      <c r="I281" s="34">
        <v>25.2984</v>
      </c>
      <c r="J281" s="34">
        <v>1.6764000000000001</v>
      </c>
      <c r="K281" s="3">
        <v>90</v>
      </c>
      <c r="L281" s="53" t="s">
        <v>36</v>
      </c>
      <c r="M281" s="33"/>
      <c r="N281" s="33"/>
      <c r="O281" s="33"/>
      <c r="P281" s="33"/>
      <c r="Q281" s="33" t="s">
        <v>37</v>
      </c>
      <c r="R281" s="33"/>
      <c r="S281" s="33"/>
      <c r="T281" s="3"/>
      <c r="U281" s="3"/>
    </row>
    <row r="282" spans="1:21" ht="12.75">
      <c r="A282" s="58">
        <v>274</v>
      </c>
      <c r="B282" s="3" t="s">
        <v>112</v>
      </c>
      <c r="C282" s="35">
        <v>10.134599999999999</v>
      </c>
      <c r="D282" s="3">
        <v>14</v>
      </c>
      <c r="E282" s="33" t="s">
        <v>145</v>
      </c>
      <c r="F282" s="33" t="s">
        <v>41</v>
      </c>
      <c r="G282" s="33">
        <v>8</v>
      </c>
      <c r="H282" s="33" t="s">
        <v>35</v>
      </c>
      <c r="I282" s="34">
        <v>28.346400000000003</v>
      </c>
      <c r="J282" s="34">
        <v>1.8288000000000002</v>
      </c>
      <c r="K282" s="3">
        <v>90</v>
      </c>
      <c r="L282" s="53" t="s">
        <v>36</v>
      </c>
      <c r="M282" s="33"/>
      <c r="N282" s="33"/>
      <c r="O282" s="33"/>
      <c r="P282" s="33"/>
      <c r="Q282" s="33" t="s">
        <v>37</v>
      </c>
      <c r="R282" s="33"/>
      <c r="S282" s="33"/>
      <c r="T282" s="3"/>
      <c r="U282" s="3">
        <v>0</v>
      </c>
    </row>
    <row r="283" spans="1:21" ht="12.75">
      <c r="A283" s="57">
        <v>275</v>
      </c>
      <c r="B283" s="3" t="s">
        <v>128</v>
      </c>
      <c r="C283" s="35">
        <v>8.763</v>
      </c>
      <c r="D283" s="3">
        <v>222</v>
      </c>
      <c r="E283" s="33" t="s">
        <v>145</v>
      </c>
      <c r="F283" s="33" t="s">
        <v>41</v>
      </c>
      <c r="G283" s="33">
        <v>8</v>
      </c>
      <c r="H283" s="33" t="s">
        <v>47</v>
      </c>
      <c r="I283" s="34">
        <v>32.308800000000005</v>
      </c>
      <c r="J283" s="34">
        <v>1.8288000000000002</v>
      </c>
      <c r="K283" s="3">
        <v>90</v>
      </c>
      <c r="L283" s="36" t="s">
        <v>36</v>
      </c>
      <c r="M283" s="33"/>
      <c r="N283" s="33"/>
      <c r="O283" s="33"/>
      <c r="P283" s="33" t="s">
        <v>37</v>
      </c>
      <c r="Q283" s="33"/>
      <c r="R283" s="33"/>
      <c r="S283" s="33"/>
      <c r="T283" s="3"/>
      <c r="U283" s="3"/>
    </row>
    <row r="284" spans="1:21" ht="12.75">
      <c r="A284" s="58">
        <v>276</v>
      </c>
      <c r="B284" s="3" t="s">
        <v>137</v>
      </c>
      <c r="C284" s="35">
        <v>5.334</v>
      </c>
      <c r="D284" s="3">
        <v>221</v>
      </c>
      <c r="E284" s="33" t="s">
        <v>145</v>
      </c>
      <c r="F284" s="33" t="s">
        <v>41</v>
      </c>
      <c r="G284" s="33">
        <v>8</v>
      </c>
      <c r="H284" s="33" t="s">
        <v>145</v>
      </c>
      <c r="I284" s="34">
        <v>18.288</v>
      </c>
      <c r="J284" s="34">
        <v>1.6764000000000001</v>
      </c>
      <c r="K284" s="3">
        <v>90</v>
      </c>
      <c r="L284" s="53" t="s">
        <v>36</v>
      </c>
      <c r="M284" s="33"/>
      <c r="N284" s="33"/>
      <c r="O284" s="33"/>
      <c r="P284" s="33"/>
      <c r="Q284" s="33"/>
      <c r="R284" s="33" t="s">
        <v>37</v>
      </c>
      <c r="S284" s="33"/>
      <c r="T284" s="3">
        <v>0</v>
      </c>
      <c r="U284" s="3"/>
    </row>
    <row r="285" spans="1:21" ht="12.75">
      <c r="A285" s="57">
        <v>277</v>
      </c>
      <c r="B285" s="3" t="s">
        <v>138</v>
      </c>
      <c r="C285" s="35">
        <v>5.334</v>
      </c>
      <c r="D285" s="3">
        <v>221</v>
      </c>
      <c r="E285" s="33" t="s">
        <v>145</v>
      </c>
      <c r="F285" s="33" t="s">
        <v>41</v>
      </c>
      <c r="G285" s="33">
        <v>8</v>
      </c>
      <c r="H285" s="33" t="s">
        <v>145</v>
      </c>
      <c r="I285" s="34">
        <v>19.2024</v>
      </c>
      <c r="J285" s="34">
        <v>1.6764000000000001</v>
      </c>
      <c r="K285" s="3">
        <v>90</v>
      </c>
      <c r="L285" s="53" t="s">
        <v>36</v>
      </c>
      <c r="M285" s="33"/>
      <c r="N285" s="33"/>
      <c r="O285" s="33"/>
      <c r="P285" s="33" t="s">
        <v>37</v>
      </c>
      <c r="Q285" s="33"/>
      <c r="R285" s="33"/>
      <c r="S285" s="33"/>
      <c r="T285" s="3"/>
      <c r="U285" s="3"/>
    </row>
    <row r="286" spans="1:21" ht="12.75">
      <c r="A286" s="58">
        <v>278</v>
      </c>
      <c r="B286" s="3" t="s">
        <v>144</v>
      </c>
      <c r="C286" s="35">
        <v>5.7531</v>
      </c>
      <c r="D286" s="3">
        <v>269</v>
      </c>
      <c r="E286" s="33" t="s">
        <v>145</v>
      </c>
      <c r="F286" s="33" t="s">
        <v>34</v>
      </c>
      <c r="G286" s="33">
        <v>9</v>
      </c>
      <c r="H286" s="33" t="s">
        <v>145</v>
      </c>
      <c r="I286" s="34">
        <v>28.956000000000003</v>
      </c>
      <c r="J286" s="34">
        <v>1.8288000000000002</v>
      </c>
      <c r="K286" s="3">
        <v>0</v>
      </c>
      <c r="L286" s="53" t="s">
        <v>145</v>
      </c>
      <c r="M286" s="33"/>
      <c r="N286" s="33"/>
      <c r="O286" s="33"/>
      <c r="P286" s="33"/>
      <c r="Q286" s="33"/>
      <c r="R286" s="33" t="s">
        <v>37</v>
      </c>
      <c r="S286" s="33"/>
      <c r="T286" s="3"/>
      <c r="U286" s="3"/>
    </row>
    <row r="287" spans="1:21" ht="12.75">
      <c r="A287" s="57">
        <v>279</v>
      </c>
      <c r="B287" s="3" t="s">
        <v>33</v>
      </c>
      <c r="C287" s="35">
        <v>5.7531</v>
      </c>
      <c r="D287" s="3">
        <v>269</v>
      </c>
      <c r="E287" s="33" t="s">
        <v>145</v>
      </c>
      <c r="F287" s="33" t="s">
        <v>34</v>
      </c>
      <c r="G287" s="33">
        <v>9</v>
      </c>
      <c r="H287" s="33" t="s">
        <v>145</v>
      </c>
      <c r="I287" s="34">
        <v>19.812</v>
      </c>
      <c r="J287" s="34">
        <v>1.8288000000000002</v>
      </c>
      <c r="K287" s="3">
        <v>90</v>
      </c>
      <c r="L287" s="53" t="s">
        <v>36</v>
      </c>
      <c r="M287" s="33"/>
      <c r="N287" s="33"/>
      <c r="O287" s="33"/>
      <c r="P287" s="33"/>
      <c r="Q287" s="33"/>
      <c r="R287" s="33"/>
      <c r="S287" s="33" t="s">
        <v>37</v>
      </c>
      <c r="T287" s="3"/>
      <c r="U287" s="3"/>
    </row>
    <row r="288" spans="1:21" ht="12.75">
      <c r="A288" s="58">
        <v>280</v>
      </c>
      <c r="B288" s="3" t="s">
        <v>300</v>
      </c>
      <c r="C288" s="35">
        <v>6.095999999999999</v>
      </c>
      <c r="D288" s="3">
        <v>49</v>
      </c>
      <c r="E288" s="33" t="s">
        <v>145</v>
      </c>
      <c r="F288" s="33" t="s">
        <v>34</v>
      </c>
      <c r="G288" s="33">
        <v>9</v>
      </c>
      <c r="H288" s="33" t="s">
        <v>145</v>
      </c>
      <c r="I288" s="34">
        <v>20.4216</v>
      </c>
      <c r="J288" s="34">
        <v>1.8288000000000002</v>
      </c>
      <c r="K288" s="3">
        <v>130</v>
      </c>
      <c r="L288" s="53" t="s">
        <v>296</v>
      </c>
      <c r="M288" s="33"/>
      <c r="N288" s="33"/>
      <c r="O288" s="33"/>
      <c r="P288" s="33"/>
      <c r="Q288" s="33"/>
      <c r="R288" s="33"/>
      <c r="S288" s="33" t="s">
        <v>37</v>
      </c>
      <c r="T288" s="3">
        <v>40</v>
      </c>
      <c r="U288" s="3"/>
    </row>
    <row r="289" spans="1:21" ht="12.75">
      <c r="A289" s="57">
        <v>281</v>
      </c>
      <c r="B289" s="3" t="s">
        <v>207</v>
      </c>
      <c r="C289" s="35">
        <v>6.095999999999999</v>
      </c>
      <c r="D289" s="3">
        <v>49</v>
      </c>
      <c r="E289" s="33" t="s">
        <v>145</v>
      </c>
      <c r="F289" s="33" t="s">
        <v>34</v>
      </c>
      <c r="G289" s="33">
        <v>9</v>
      </c>
      <c r="H289" s="33" t="s">
        <v>145</v>
      </c>
      <c r="I289" s="34">
        <v>14.325600000000001</v>
      </c>
      <c r="J289" s="34">
        <v>1.8288000000000002</v>
      </c>
      <c r="K289" s="3">
        <v>0</v>
      </c>
      <c r="L289" s="53" t="s">
        <v>145</v>
      </c>
      <c r="M289" s="33"/>
      <c r="N289" s="33"/>
      <c r="O289" s="33"/>
      <c r="P289" s="33"/>
      <c r="Q289" s="33"/>
      <c r="R289" s="33" t="s">
        <v>37</v>
      </c>
      <c r="S289" s="33"/>
      <c r="T289" s="3">
        <v>270</v>
      </c>
      <c r="U289" s="3">
        <v>270</v>
      </c>
    </row>
    <row r="290" spans="1:21" ht="12.75">
      <c r="A290" s="58">
        <v>282</v>
      </c>
      <c r="B290" s="3" t="s">
        <v>208</v>
      </c>
      <c r="C290" s="35">
        <v>6.095999999999999</v>
      </c>
      <c r="D290" s="3">
        <v>49</v>
      </c>
      <c r="E290" s="33" t="s">
        <v>145</v>
      </c>
      <c r="F290" s="33" t="s">
        <v>34</v>
      </c>
      <c r="G290" s="33">
        <v>9</v>
      </c>
      <c r="H290" s="33" t="s">
        <v>145</v>
      </c>
      <c r="I290" s="34">
        <v>8.2296</v>
      </c>
      <c r="J290" s="34">
        <v>1.6764000000000001</v>
      </c>
      <c r="K290" s="3">
        <v>0</v>
      </c>
      <c r="L290" s="53" t="s">
        <v>145</v>
      </c>
      <c r="M290" s="33"/>
      <c r="N290" s="33"/>
      <c r="O290" s="33"/>
      <c r="P290" s="33"/>
      <c r="Q290" s="33"/>
      <c r="R290" s="33"/>
      <c r="S290" s="33" t="s">
        <v>37</v>
      </c>
      <c r="T290" s="3">
        <v>270</v>
      </c>
      <c r="U290" s="3"/>
    </row>
    <row r="291" spans="1:21" ht="12.75">
      <c r="A291" s="57">
        <v>283</v>
      </c>
      <c r="B291" s="3" t="s">
        <v>209</v>
      </c>
      <c r="C291" s="35">
        <v>6.095999999999999</v>
      </c>
      <c r="D291" s="3">
        <v>49</v>
      </c>
      <c r="E291" s="33" t="s">
        <v>145</v>
      </c>
      <c r="F291" s="33" t="s">
        <v>34</v>
      </c>
      <c r="G291" s="33">
        <v>9</v>
      </c>
      <c r="H291" s="33" t="s">
        <v>145</v>
      </c>
      <c r="I291" s="34">
        <v>19.5072</v>
      </c>
      <c r="J291" s="34">
        <v>1.8288000000000002</v>
      </c>
      <c r="K291" s="3">
        <v>0</v>
      </c>
      <c r="L291" s="53" t="s">
        <v>145</v>
      </c>
      <c r="M291" s="33"/>
      <c r="N291" s="33"/>
      <c r="O291" s="33"/>
      <c r="P291" s="33"/>
      <c r="Q291" s="33" t="s">
        <v>37</v>
      </c>
      <c r="R291" s="33"/>
      <c r="S291" s="33"/>
      <c r="T291" s="3"/>
      <c r="U291" s="3">
        <v>270</v>
      </c>
    </row>
    <row r="292" spans="1:21" ht="12.75">
      <c r="A292" s="58">
        <v>284</v>
      </c>
      <c r="B292" s="3" t="s">
        <v>225</v>
      </c>
      <c r="C292" s="35">
        <v>2.8194</v>
      </c>
      <c r="D292" s="3">
        <v>336</v>
      </c>
      <c r="E292" s="33" t="s">
        <v>145</v>
      </c>
      <c r="F292" s="33" t="s">
        <v>34</v>
      </c>
      <c r="G292" s="33">
        <v>9</v>
      </c>
      <c r="H292" s="33" t="s">
        <v>35</v>
      </c>
      <c r="I292" s="34">
        <v>0</v>
      </c>
      <c r="J292" s="34">
        <v>1.6764000000000001</v>
      </c>
      <c r="K292" s="3">
        <v>0</v>
      </c>
      <c r="L292" s="53" t="s">
        <v>145</v>
      </c>
      <c r="M292" s="33"/>
      <c r="N292" s="33"/>
      <c r="O292" s="33"/>
      <c r="P292" s="33"/>
      <c r="Q292" s="33"/>
      <c r="R292" s="33" t="s">
        <v>37</v>
      </c>
      <c r="S292" s="33"/>
      <c r="T292" s="3"/>
      <c r="U292" s="3"/>
    </row>
    <row r="293" spans="1:21" ht="12.75">
      <c r="A293" s="57">
        <v>285</v>
      </c>
      <c r="B293" s="3" t="s">
        <v>226</v>
      </c>
      <c r="C293" s="35">
        <v>2.8194</v>
      </c>
      <c r="D293" s="3">
        <v>336</v>
      </c>
      <c r="E293" s="33" t="s">
        <v>145</v>
      </c>
      <c r="F293" s="33" t="s">
        <v>34</v>
      </c>
      <c r="G293" s="33">
        <v>9</v>
      </c>
      <c r="H293" s="33" t="s">
        <v>35</v>
      </c>
      <c r="I293" s="34">
        <v>0</v>
      </c>
      <c r="J293" s="34">
        <v>1.6764000000000001</v>
      </c>
      <c r="K293" s="3">
        <v>0</v>
      </c>
      <c r="L293" s="53" t="s">
        <v>145</v>
      </c>
      <c r="M293" s="33"/>
      <c r="N293" s="33"/>
      <c r="O293" s="33"/>
      <c r="P293" s="33"/>
      <c r="Q293" s="33"/>
      <c r="R293" s="33" t="s">
        <v>37</v>
      </c>
      <c r="S293" s="33"/>
      <c r="T293" s="3"/>
      <c r="U293" s="3"/>
    </row>
    <row r="294" spans="1:21" ht="12.75">
      <c r="A294" s="58">
        <v>286</v>
      </c>
      <c r="B294" s="3" t="s">
        <v>108</v>
      </c>
      <c r="C294" s="35">
        <v>2.8194</v>
      </c>
      <c r="D294" s="3">
        <v>336</v>
      </c>
      <c r="E294" s="33" t="s">
        <v>145</v>
      </c>
      <c r="F294" s="33" t="s">
        <v>34</v>
      </c>
      <c r="G294" s="33">
        <v>9</v>
      </c>
      <c r="H294" s="33" t="s">
        <v>35</v>
      </c>
      <c r="I294" s="34">
        <v>0</v>
      </c>
      <c r="J294" s="34">
        <v>1.2192</v>
      </c>
      <c r="K294" s="3">
        <v>90</v>
      </c>
      <c r="L294" s="53" t="s">
        <v>36</v>
      </c>
      <c r="M294" s="33"/>
      <c r="N294" s="33"/>
      <c r="O294" s="33"/>
      <c r="P294" s="33"/>
      <c r="Q294" s="33"/>
      <c r="R294" s="33" t="s">
        <v>37</v>
      </c>
      <c r="S294" s="33"/>
      <c r="T294" s="3"/>
      <c r="U294" s="3"/>
    </row>
    <row r="295" spans="1:21" ht="12.75">
      <c r="A295" s="57">
        <v>287</v>
      </c>
      <c r="B295" s="3" t="s">
        <v>235</v>
      </c>
      <c r="C295" s="35">
        <v>4.838699999999999</v>
      </c>
      <c r="D295" s="3">
        <v>331</v>
      </c>
      <c r="E295" s="33" t="s">
        <v>145</v>
      </c>
      <c r="F295" s="33" t="s">
        <v>34</v>
      </c>
      <c r="G295" s="33">
        <v>9</v>
      </c>
      <c r="H295" s="33" t="s">
        <v>145</v>
      </c>
      <c r="I295" s="34">
        <v>22.250400000000003</v>
      </c>
      <c r="J295" s="34">
        <v>1.8288000000000002</v>
      </c>
      <c r="K295" s="3">
        <v>0</v>
      </c>
      <c r="L295" s="53" t="s">
        <v>145</v>
      </c>
      <c r="M295" s="33"/>
      <c r="N295" s="33"/>
      <c r="O295" s="33"/>
      <c r="P295" s="33"/>
      <c r="Q295" s="33"/>
      <c r="R295" s="33" t="s">
        <v>37</v>
      </c>
      <c r="S295" s="33"/>
      <c r="T295" s="3">
        <v>90</v>
      </c>
      <c r="U295" s="3">
        <v>90</v>
      </c>
    </row>
    <row r="296" spans="1:21" ht="12.75">
      <c r="A296" s="58">
        <v>288</v>
      </c>
      <c r="B296" s="3" t="s">
        <v>117</v>
      </c>
      <c r="C296" s="35">
        <v>4.838699999999999</v>
      </c>
      <c r="D296" s="3">
        <v>331</v>
      </c>
      <c r="E296" s="33" t="s">
        <v>145</v>
      </c>
      <c r="F296" s="33" t="s">
        <v>34</v>
      </c>
      <c r="G296" s="33">
        <v>9</v>
      </c>
      <c r="H296" s="33" t="s">
        <v>145</v>
      </c>
      <c r="I296" s="34">
        <v>25.2984</v>
      </c>
      <c r="J296" s="34">
        <v>1.8288000000000002</v>
      </c>
      <c r="K296" s="3">
        <v>90</v>
      </c>
      <c r="L296" s="53" t="s">
        <v>36</v>
      </c>
      <c r="M296" s="33"/>
      <c r="N296" s="33"/>
      <c r="O296" s="33"/>
      <c r="P296" s="33"/>
      <c r="Q296" s="33"/>
      <c r="R296" s="33" t="s">
        <v>37</v>
      </c>
      <c r="S296" s="33"/>
      <c r="T296" s="3">
        <v>180</v>
      </c>
      <c r="U296" s="3"/>
    </row>
    <row r="297" spans="1:21" ht="12.75">
      <c r="A297" s="57">
        <v>289</v>
      </c>
      <c r="B297" s="3" t="s">
        <v>118</v>
      </c>
      <c r="C297" s="35">
        <v>4.838699999999999</v>
      </c>
      <c r="D297" s="3">
        <v>331</v>
      </c>
      <c r="E297" s="33" t="s">
        <v>145</v>
      </c>
      <c r="F297" s="33" t="s">
        <v>34</v>
      </c>
      <c r="G297" s="33">
        <v>9</v>
      </c>
      <c r="H297" s="33" t="s">
        <v>145</v>
      </c>
      <c r="I297" s="34">
        <v>19.812</v>
      </c>
      <c r="J297" s="34">
        <v>1.8288000000000002</v>
      </c>
      <c r="K297" s="3">
        <v>90</v>
      </c>
      <c r="L297" s="53" t="s">
        <v>36</v>
      </c>
      <c r="M297" s="33"/>
      <c r="N297" s="33"/>
      <c r="O297" s="33"/>
      <c r="P297" s="33"/>
      <c r="Q297" s="33"/>
      <c r="R297" s="33" t="s">
        <v>37</v>
      </c>
      <c r="S297" s="33"/>
      <c r="T297" s="3"/>
      <c r="U297" s="3"/>
    </row>
    <row r="298" spans="1:21" ht="12.75">
      <c r="A298" s="58">
        <v>290</v>
      </c>
      <c r="B298" s="3" t="s">
        <v>122</v>
      </c>
      <c r="C298" s="35">
        <v>4.0767</v>
      </c>
      <c r="D298" s="3">
        <v>40</v>
      </c>
      <c r="E298" s="33" t="s">
        <v>145</v>
      </c>
      <c r="F298" s="33" t="s">
        <v>34</v>
      </c>
      <c r="G298" s="33">
        <v>9</v>
      </c>
      <c r="H298" s="33" t="s">
        <v>145</v>
      </c>
      <c r="I298" s="34">
        <v>30.48</v>
      </c>
      <c r="J298" s="34">
        <v>1.524</v>
      </c>
      <c r="K298" s="3">
        <v>90</v>
      </c>
      <c r="L298" s="53" t="s">
        <v>36</v>
      </c>
      <c r="M298" s="33"/>
      <c r="N298" s="33"/>
      <c r="O298" s="33"/>
      <c r="P298" s="33" t="s">
        <v>37</v>
      </c>
      <c r="Q298" s="33"/>
      <c r="R298" s="33"/>
      <c r="S298" s="33"/>
      <c r="T298" s="3"/>
      <c r="U298" s="3"/>
    </row>
    <row r="299" spans="1:21" ht="12.75">
      <c r="A299" s="57">
        <v>291</v>
      </c>
      <c r="B299" s="3" t="s">
        <v>238</v>
      </c>
      <c r="C299" s="35">
        <v>4.0767</v>
      </c>
      <c r="D299" s="3">
        <v>40</v>
      </c>
      <c r="E299" s="33" t="s">
        <v>145</v>
      </c>
      <c r="F299" s="33" t="s">
        <v>34</v>
      </c>
      <c r="G299" s="33">
        <v>9</v>
      </c>
      <c r="H299" s="33" t="s">
        <v>145</v>
      </c>
      <c r="I299" s="34">
        <v>33.528</v>
      </c>
      <c r="J299" s="34">
        <v>1.6764000000000001</v>
      </c>
      <c r="K299" s="3">
        <v>0</v>
      </c>
      <c r="L299" s="53" t="s">
        <v>145</v>
      </c>
      <c r="M299" s="33"/>
      <c r="N299" s="33"/>
      <c r="O299" s="33"/>
      <c r="P299" s="33" t="s">
        <v>37</v>
      </c>
      <c r="Q299" s="33"/>
      <c r="R299" s="33"/>
      <c r="S299" s="33"/>
      <c r="T299" s="3"/>
      <c r="U299" s="3"/>
    </row>
    <row r="300" spans="1:21" ht="12.75">
      <c r="A300" s="58">
        <v>292</v>
      </c>
      <c r="B300" s="3" t="s">
        <v>239</v>
      </c>
      <c r="C300" s="35">
        <v>4.0767</v>
      </c>
      <c r="D300" s="3">
        <v>40</v>
      </c>
      <c r="E300" s="33" t="s">
        <v>145</v>
      </c>
      <c r="F300" s="33" t="s">
        <v>34</v>
      </c>
      <c r="G300" s="33">
        <v>9</v>
      </c>
      <c r="H300" s="33" t="s">
        <v>145</v>
      </c>
      <c r="I300" s="34">
        <v>29.260800000000003</v>
      </c>
      <c r="J300" s="34">
        <v>1.524</v>
      </c>
      <c r="K300" s="3">
        <v>0</v>
      </c>
      <c r="L300" s="53" t="s">
        <v>145</v>
      </c>
      <c r="M300" s="33"/>
      <c r="N300" s="33"/>
      <c r="O300" s="33"/>
      <c r="P300" s="33"/>
      <c r="Q300" s="33"/>
      <c r="R300" s="33" t="s">
        <v>37</v>
      </c>
      <c r="S300" s="33"/>
      <c r="T300" s="3">
        <v>270</v>
      </c>
      <c r="U300" s="3"/>
    </row>
    <row r="301" spans="1:21" ht="12.75">
      <c r="A301" s="57">
        <v>293</v>
      </c>
      <c r="B301" s="3" t="s">
        <v>140</v>
      </c>
      <c r="C301" s="35">
        <v>10.363199999999999</v>
      </c>
      <c r="D301" s="3">
        <v>242</v>
      </c>
      <c r="E301" s="33" t="s">
        <v>145</v>
      </c>
      <c r="F301" s="33" t="s">
        <v>34</v>
      </c>
      <c r="G301" s="33" t="s">
        <v>35</v>
      </c>
      <c r="H301" s="33" t="s">
        <v>145</v>
      </c>
      <c r="I301" s="34">
        <v>23.1648</v>
      </c>
      <c r="J301" s="34">
        <v>1.8288000000000002</v>
      </c>
      <c r="K301" s="3">
        <v>90</v>
      </c>
      <c r="L301" s="53" t="s">
        <v>36</v>
      </c>
      <c r="M301" s="33"/>
      <c r="N301" s="33"/>
      <c r="O301" s="33"/>
      <c r="P301" s="33"/>
      <c r="Q301" s="33"/>
      <c r="R301" s="33"/>
      <c r="S301" s="33" t="s">
        <v>37</v>
      </c>
      <c r="T301" s="3"/>
      <c r="U301" s="3"/>
    </row>
    <row r="302" spans="1:21" ht="12.75">
      <c r="A302" s="58">
        <v>294</v>
      </c>
      <c r="B302" s="3" t="s">
        <v>141</v>
      </c>
      <c r="C302" s="35">
        <v>10.363199999999999</v>
      </c>
      <c r="D302" s="3">
        <v>242</v>
      </c>
      <c r="E302" s="33" t="s">
        <v>145</v>
      </c>
      <c r="F302" s="33" t="s">
        <v>34</v>
      </c>
      <c r="G302" s="33" t="s">
        <v>35</v>
      </c>
      <c r="H302" s="33" t="s">
        <v>145</v>
      </c>
      <c r="I302" s="34">
        <v>3.9624</v>
      </c>
      <c r="J302" s="34">
        <v>1.8288000000000002</v>
      </c>
      <c r="K302" s="3">
        <v>90</v>
      </c>
      <c r="L302" s="53" t="s">
        <v>36</v>
      </c>
      <c r="M302" s="33"/>
      <c r="N302" s="33"/>
      <c r="O302" s="33"/>
      <c r="P302" s="33"/>
      <c r="Q302" s="33"/>
      <c r="R302" s="33" t="s">
        <v>37</v>
      </c>
      <c r="S302" s="33"/>
      <c r="T302" s="3">
        <v>0</v>
      </c>
      <c r="U302" s="3"/>
    </row>
    <row r="303" spans="1:21" ht="12.75">
      <c r="A303" s="57">
        <v>295</v>
      </c>
      <c r="B303" s="3" t="s">
        <v>142</v>
      </c>
      <c r="C303" s="35">
        <v>10.363199999999999</v>
      </c>
      <c r="D303" s="3">
        <v>242</v>
      </c>
      <c r="E303" s="33" t="s">
        <v>145</v>
      </c>
      <c r="F303" s="33" t="s">
        <v>34</v>
      </c>
      <c r="G303" s="33" t="s">
        <v>35</v>
      </c>
      <c r="H303" s="33" t="s">
        <v>145</v>
      </c>
      <c r="I303" s="34">
        <v>1.524</v>
      </c>
      <c r="J303" s="34">
        <v>1.524</v>
      </c>
      <c r="K303" s="3">
        <v>90</v>
      </c>
      <c r="L303" s="53" t="s">
        <v>36</v>
      </c>
      <c r="M303" s="33"/>
      <c r="N303" s="33"/>
      <c r="O303" s="33"/>
      <c r="P303" s="33" t="s">
        <v>37</v>
      </c>
      <c r="Q303" s="33"/>
      <c r="R303" s="33"/>
      <c r="S303" s="33"/>
      <c r="T303" s="3"/>
      <c r="U303" s="3"/>
    </row>
    <row r="304" spans="1:21" ht="12.75">
      <c r="A304" s="58">
        <v>296</v>
      </c>
      <c r="B304" s="3" t="s">
        <v>143</v>
      </c>
      <c r="C304" s="35">
        <v>10.363199999999999</v>
      </c>
      <c r="D304" s="3">
        <v>242</v>
      </c>
      <c r="E304" s="33" t="s">
        <v>145</v>
      </c>
      <c r="F304" s="33" t="s">
        <v>34</v>
      </c>
      <c r="G304" s="33" t="s">
        <v>35</v>
      </c>
      <c r="H304" s="33" t="s">
        <v>145</v>
      </c>
      <c r="I304" s="34">
        <v>1.524</v>
      </c>
      <c r="J304" s="34">
        <v>1.524</v>
      </c>
      <c r="K304" s="3">
        <v>90</v>
      </c>
      <c r="L304" s="53" t="s">
        <v>36</v>
      </c>
      <c r="M304" s="33"/>
      <c r="N304" s="33"/>
      <c r="O304" s="33"/>
      <c r="P304" s="33" t="s">
        <v>37</v>
      </c>
      <c r="Q304" s="33"/>
      <c r="R304" s="33"/>
      <c r="S304" s="33"/>
      <c r="T304" s="3"/>
      <c r="U304" s="3"/>
    </row>
    <row r="305" spans="1:21" ht="12.75">
      <c r="A305" s="57">
        <v>297</v>
      </c>
      <c r="B305" s="3" t="s">
        <v>259</v>
      </c>
      <c r="C305" s="35">
        <v>10.363199999999999</v>
      </c>
      <c r="D305" s="3">
        <v>242</v>
      </c>
      <c r="E305" s="33" t="s">
        <v>145</v>
      </c>
      <c r="F305" s="33" t="s">
        <v>34</v>
      </c>
      <c r="G305" s="33" t="s">
        <v>35</v>
      </c>
      <c r="H305" s="33" t="s">
        <v>145</v>
      </c>
      <c r="I305" s="34">
        <v>24.9936</v>
      </c>
      <c r="J305" s="34">
        <v>1.524</v>
      </c>
      <c r="K305" s="3">
        <v>0</v>
      </c>
      <c r="L305" s="53" t="s">
        <v>145</v>
      </c>
      <c r="M305" s="33"/>
      <c r="N305" s="33"/>
      <c r="O305" s="33"/>
      <c r="P305" s="33" t="s">
        <v>37</v>
      </c>
      <c r="Q305" s="33"/>
      <c r="R305" s="33"/>
      <c r="S305" s="33"/>
      <c r="T305" s="3"/>
      <c r="U305" s="3"/>
    </row>
    <row r="306" ht="12.75" hidden="1">
      <c r="A306" s="58">
        <v>298</v>
      </c>
    </row>
    <row r="307" ht="12.75" hidden="1">
      <c r="A307" s="57">
        <v>299</v>
      </c>
    </row>
    <row r="308" ht="12.75" hidden="1">
      <c r="A308" s="58">
        <v>300</v>
      </c>
    </row>
    <row r="309" ht="12.75" hidden="1">
      <c r="A309" s="57">
        <v>301</v>
      </c>
    </row>
    <row r="310" ht="12.75" hidden="1">
      <c r="A310" s="58">
        <v>302</v>
      </c>
    </row>
    <row r="311" ht="12.75" hidden="1">
      <c r="A311" s="57">
        <v>303</v>
      </c>
    </row>
    <row r="312" ht="12.75" hidden="1">
      <c r="A312" s="58">
        <v>304</v>
      </c>
    </row>
    <row r="313" ht="12.75" hidden="1">
      <c r="A313" s="57">
        <v>305</v>
      </c>
    </row>
    <row r="314" ht="12.75" hidden="1">
      <c r="A314" s="58">
        <v>306</v>
      </c>
    </row>
    <row r="315" ht="12.75" hidden="1">
      <c r="A315" s="57">
        <v>307</v>
      </c>
    </row>
    <row r="316" ht="12.75" hidden="1">
      <c r="A316" s="58">
        <v>308</v>
      </c>
    </row>
    <row r="317" ht="12.75" hidden="1">
      <c r="A317" s="57">
        <v>309</v>
      </c>
    </row>
    <row r="318" ht="12.75" hidden="1">
      <c r="A318" s="58">
        <v>310</v>
      </c>
    </row>
    <row r="319" ht="12.75" hidden="1">
      <c r="A319" s="57">
        <v>311</v>
      </c>
    </row>
    <row r="320" ht="12.75" hidden="1">
      <c r="A320" s="58">
        <v>312</v>
      </c>
    </row>
    <row r="321" ht="12.75" hidden="1">
      <c r="A321" s="57">
        <v>313</v>
      </c>
    </row>
    <row r="322" ht="12.75" hidden="1">
      <c r="A322" s="58">
        <v>314</v>
      </c>
    </row>
    <row r="323" ht="12.75" hidden="1">
      <c r="A323" s="57">
        <v>315</v>
      </c>
    </row>
    <row r="324" ht="12.75" hidden="1">
      <c r="A324" s="58">
        <v>316</v>
      </c>
    </row>
    <row r="325" ht="12.75" hidden="1">
      <c r="A325" s="57">
        <v>317</v>
      </c>
    </row>
    <row r="326" ht="12.75" hidden="1">
      <c r="A326" s="58">
        <v>318</v>
      </c>
    </row>
    <row r="327" ht="12.75" hidden="1">
      <c r="A327" s="57">
        <v>319</v>
      </c>
    </row>
    <row r="328" ht="12.75" hidden="1">
      <c r="A328" s="58">
        <v>320</v>
      </c>
    </row>
    <row r="329" ht="12.75" hidden="1">
      <c r="A329" s="57">
        <v>321</v>
      </c>
    </row>
    <row r="330" ht="12.75" hidden="1">
      <c r="A330" s="58">
        <v>322</v>
      </c>
    </row>
    <row r="331" ht="12.75" hidden="1">
      <c r="A331" s="57">
        <v>323</v>
      </c>
    </row>
    <row r="332" ht="12.75" hidden="1">
      <c r="A332" s="58">
        <v>324</v>
      </c>
    </row>
    <row r="333" ht="12.75" hidden="1">
      <c r="A333" s="57">
        <v>325</v>
      </c>
    </row>
    <row r="334" ht="12.75" hidden="1">
      <c r="A334" s="58">
        <v>326</v>
      </c>
    </row>
    <row r="335" ht="12.75" hidden="1">
      <c r="A335" s="57">
        <v>327</v>
      </c>
    </row>
    <row r="336" ht="12.75" hidden="1">
      <c r="A336" s="58">
        <v>328</v>
      </c>
    </row>
    <row r="337" ht="12.75" hidden="1">
      <c r="A337" s="57">
        <v>329</v>
      </c>
    </row>
    <row r="338" ht="12.75" hidden="1">
      <c r="A338" s="58">
        <v>330</v>
      </c>
    </row>
    <row r="339" ht="12.75" hidden="1">
      <c r="A339" s="57">
        <v>331</v>
      </c>
    </row>
    <row r="340" ht="12.75" hidden="1">
      <c r="A340" s="58">
        <v>332</v>
      </c>
    </row>
    <row r="341" ht="12.75" hidden="1">
      <c r="A341" s="57">
        <v>333</v>
      </c>
    </row>
    <row r="342" ht="12.75" hidden="1">
      <c r="A342" s="58">
        <v>334</v>
      </c>
    </row>
    <row r="343" ht="12.75" hidden="1"/>
    <row r="344" ht="12.75" hidden="1"/>
    <row r="345" ht="12.75" hidden="1"/>
    <row r="346" ht="12.75" hidden="1"/>
  </sheetData>
  <sheetProtection/>
  <printOptions gridLines="1" horizontalCentered="1" verticalCentered="1"/>
  <pageMargins left="0.7" right="0.75" top="1.01" bottom="1" header="0.8" footer="0"/>
  <pageSetup horizontalDpi="300" verticalDpi="300" orientation="portrait" pageOrder="overThenDown" r:id="rId4"/>
  <headerFooter alignWithMargins="0">
    <oddHeader>&amp;LTable 1.  Masonry fences examined after the Northridge earthquake.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342"/>
  <sheetViews>
    <sheetView zoomScalePageLayoutView="0" workbookViewId="0" topLeftCell="A7">
      <selection activeCell="A1" sqref="A1"/>
      <selection activeCell="A1" sqref="A1"/>
    </sheetView>
  </sheetViews>
  <sheetFormatPr defaultColWidth="9.140625" defaultRowHeight="12.75"/>
  <cols>
    <col min="1" max="1" width="5.8515625" style="4" customWidth="1"/>
    <col min="2" max="2" width="8.00390625" style="8" customWidth="1"/>
    <col min="3" max="3" width="6.7109375" style="7" customWidth="1"/>
    <col min="4" max="4" width="5.8515625" style="7" customWidth="1"/>
    <col min="5" max="5" width="2.7109375" style="1" hidden="1" customWidth="1"/>
    <col min="6" max="6" width="2.421875" style="1" customWidth="1"/>
    <col min="7" max="7" width="4.28125" style="1" customWidth="1"/>
    <col min="8" max="8" width="2.7109375" style="1" customWidth="1"/>
    <col min="9" max="9" width="6.57421875" style="2" customWidth="1"/>
    <col min="10" max="10" width="4.8515625" style="2" customWidth="1"/>
    <col min="11" max="11" width="4.57421875" style="1" customWidth="1"/>
    <col min="12" max="12" width="3.28125" style="54" customWidth="1"/>
    <col min="13" max="13" width="2.140625" style="1" hidden="1" customWidth="1"/>
    <col min="14" max="17" width="2.140625" style="1" customWidth="1"/>
    <col min="18" max="18" width="2.421875" style="1" customWidth="1"/>
    <col min="19" max="19" width="2.140625" style="1" customWidth="1"/>
    <col min="20" max="20" width="5.140625" style="7" customWidth="1"/>
    <col min="21" max="21" width="5.57421875" style="7" customWidth="1"/>
    <col min="22" max="22" width="0" style="0" hidden="1" customWidth="1"/>
    <col min="25" max="25" width="0" style="0" hidden="1" customWidth="1"/>
    <col min="27" max="27" width="0" style="0" hidden="1" customWidth="1"/>
  </cols>
  <sheetData>
    <row r="1" spans="2:21" ht="13.5" hidden="1" thickBot="1">
      <c r="B1" s="8" t="s">
        <v>342</v>
      </c>
      <c r="C1" s="23"/>
      <c r="D1" s="23"/>
      <c r="E1" s="24"/>
      <c r="F1" s="24" t="s">
        <v>41</v>
      </c>
      <c r="G1" s="24"/>
      <c r="H1" s="24"/>
      <c r="I1" s="55"/>
      <c r="J1" s="25"/>
      <c r="K1" s="24"/>
      <c r="L1" s="50"/>
      <c r="M1" s="24"/>
      <c r="N1" s="24"/>
      <c r="O1" s="24"/>
      <c r="P1" s="24"/>
      <c r="Q1" s="24"/>
      <c r="R1" s="24"/>
      <c r="S1" s="24"/>
      <c r="T1" s="23"/>
      <c r="U1" s="38"/>
    </row>
    <row r="2" spans="3:21" ht="13.5" hidden="1" thickBot="1">
      <c r="C2" s="6"/>
      <c r="D2" s="6"/>
      <c r="E2" s="4"/>
      <c r="F2" s="4" t="s">
        <v>41</v>
      </c>
      <c r="G2" s="4"/>
      <c r="H2" s="4"/>
      <c r="I2" s="9"/>
      <c r="J2" s="5"/>
      <c r="K2" s="4"/>
      <c r="L2" s="51"/>
      <c r="M2" s="4"/>
      <c r="N2" s="4"/>
      <c r="O2" s="4"/>
      <c r="P2" s="4"/>
      <c r="Q2" s="4"/>
      <c r="R2" s="4"/>
      <c r="S2" s="4"/>
      <c r="T2" s="6"/>
      <c r="U2" s="39"/>
    </row>
    <row r="3" spans="3:21" ht="13.5" hidden="1" thickBot="1">
      <c r="C3" s="6"/>
      <c r="D3" s="6"/>
      <c r="E3" s="4"/>
      <c r="F3" s="4" t="s">
        <v>41</v>
      </c>
      <c r="G3" s="4"/>
      <c r="H3" s="4"/>
      <c r="I3" s="9"/>
      <c r="J3" s="5"/>
      <c r="K3" s="4"/>
      <c r="L3" s="51"/>
      <c r="M3" s="4"/>
      <c r="N3" s="4"/>
      <c r="O3" s="4"/>
      <c r="P3" s="4"/>
      <c r="Q3" s="4"/>
      <c r="R3" s="4"/>
      <c r="S3" s="4"/>
      <c r="T3" s="6"/>
      <c r="U3" s="39"/>
    </row>
    <row r="4" spans="3:21" ht="13.5" hidden="1" thickBot="1">
      <c r="C4" s="6"/>
      <c r="D4" s="6"/>
      <c r="E4" s="4"/>
      <c r="F4" s="4" t="s">
        <v>41</v>
      </c>
      <c r="G4" s="4"/>
      <c r="H4" s="4"/>
      <c r="I4" s="9"/>
      <c r="J4" s="5"/>
      <c r="K4" s="4"/>
      <c r="L4" s="51"/>
      <c r="M4" s="4"/>
      <c r="N4" s="4"/>
      <c r="O4" s="4"/>
      <c r="P4" s="4"/>
      <c r="Q4" s="4"/>
      <c r="R4" s="4"/>
      <c r="S4" s="4"/>
      <c r="T4" s="6"/>
      <c r="U4" s="39"/>
    </row>
    <row r="5" spans="3:21" ht="13.5" hidden="1" thickBot="1">
      <c r="C5" s="6"/>
      <c r="D5" s="6"/>
      <c r="E5" s="4"/>
      <c r="F5" s="4" t="s">
        <v>41</v>
      </c>
      <c r="G5" s="4"/>
      <c r="H5" s="4"/>
      <c r="I5" s="9"/>
      <c r="J5" s="5"/>
      <c r="K5" s="4"/>
      <c r="L5" s="51"/>
      <c r="M5" s="4"/>
      <c r="N5" s="4"/>
      <c r="O5" s="4"/>
      <c r="P5" s="4"/>
      <c r="Q5" s="4"/>
      <c r="R5" s="4"/>
      <c r="S5" s="4"/>
      <c r="T5" s="6"/>
      <c r="U5" s="39"/>
    </row>
    <row r="6" spans="3:21" ht="13.5" hidden="1" thickBot="1">
      <c r="C6" s="6"/>
      <c r="D6" s="6"/>
      <c r="E6" s="4"/>
      <c r="F6" s="4" t="s">
        <v>41</v>
      </c>
      <c r="G6" s="4"/>
      <c r="H6" s="4"/>
      <c r="I6" s="9"/>
      <c r="J6" s="5"/>
      <c r="K6" s="4"/>
      <c r="L6" s="51"/>
      <c r="M6" s="4"/>
      <c r="N6" s="4"/>
      <c r="O6" s="4"/>
      <c r="P6" s="4"/>
      <c r="Q6" s="4"/>
      <c r="R6" s="4"/>
      <c r="S6" s="4"/>
      <c r="T6" s="6"/>
      <c r="U6" s="39"/>
    </row>
    <row r="7" spans="1:21" s="45" customFormat="1" ht="13.5" thickBot="1">
      <c r="A7" s="42"/>
      <c r="B7" s="10"/>
      <c r="C7" s="18" t="s">
        <v>0</v>
      </c>
      <c r="D7" s="19"/>
      <c r="E7" s="19"/>
      <c r="F7" s="19"/>
      <c r="G7" s="19"/>
      <c r="H7" s="19"/>
      <c r="I7" s="20"/>
      <c r="J7" s="20"/>
      <c r="K7" s="19"/>
      <c r="L7" s="19"/>
      <c r="M7" s="18" t="s">
        <v>1</v>
      </c>
      <c r="N7" s="19"/>
      <c r="O7" s="19"/>
      <c r="P7" s="19"/>
      <c r="Q7" s="19"/>
      <c r="R7" s="19"/>
      <c r="S7" s="19"/>
      <c r="T7" s="19"/>
      <c r="U7" s="21"/>
    </row>
    <row r="8" spans="1:21" s="46" customFormat="1" ht="141" customHeight="1" thickBot="1">
      <c r="A8" s="49" t="s">
        <v>2</v>
      </c>
      <c r="B8" s="11" t="s">
        <v>3</v>
      </c>
      <c r="C8" s="14" t="s">
        <v>4</v>
      </c>
      <c r="D8" s="15" t="s">
        <v>5</v>
      </c>
      <c r="E8" s="15" t="s">
        <v>346</v>
      </c>
      <c r="F8" s="15" t="s">
        <v>347</v>
      </c>
      <c r="G8" s="15" t="s">
        <v>7</v>
      </c>
      <c r="H8" s="15" t="s">
        <v>8</v>
      </c>
      <c r="I8" s="16" t="s">
        <v>9</v>
      </c>
      <c r="J8" s="16" t="s">
        <v>10</v>
      </c>
      <c r="K8" s="15" t="s">
        <v>11</v>
      </c>
      <c r="L8" s="44" t="s">
        <v>12</v>
      </c>
      <c r="M8" s="14" t="s">
        <v>348</v>
      </c>
      <c r="N8" s="15" t="s">
        <v>13</v>
      </c>
      <c r="O8" s="15" t="s">
        <v>14</v>
      </c>
      <c r="P8" s="15" t="s">
        <v>15</v>
      </c>
      <c r="Q8" s="15" t="s">
        <v>16</v>
      </c>
      <c r="R8" s="15" t="s">
        <v>17</v>
      </c>
      <c r="S8" s="15" t="s">
        <v>18</v>
      </c>
      <c r="T8" s="15" t="s">
        <v>19</v>
      </c>
      <c r="U8" s="17" t="s">
        <v>20</v>
      </c>
    </row>
    <row r="9" spans="1:28" ht="12.75">
      <c r="A9" s="57">
        <v>1</v>
      </c>
      <c r="B9" s="3" t="s">
        <v>40</v>
      </c>
      <c r="C9" s="35">
        <v>7.924799999999999</v>
      </c>
      <c r="D9" s="3">
        <v>353</v>
      </c>
      <c r="E9" s="33" t="s">
        <v>145</v>
      </c>
      <c r="F9" s="33" t="s">
        <v>41</v>
      </c>
      <c r="G9" s="33">
        <v>8</v>
      </c>
      <c r="H9" s="33" t="s">
        <v>145</v>
      </c>
      <c r="I9" s="34">
        <v>7.62</v>
      </c>
      <c r="J9" s="34">
        <v>1.3716000000000002</v>
      </c>
      <c r="K9" s="3">
        <v>80</v>
      </c>
      <c r="L9" s="52" t="s">
        <v>36</v>
      </c>
      <c r="M9" s="33"/>
      <c r="N9" s="33" t="s">
        <v>37</v>
      </c>
      <c r="O9" s="33"/>
      <c r="P9" s="33"/>
      <c r="Q9" s="33"/>
      <c r="R9" s="33"/>
      <c r="S9" s="33"/>
      <c r="T9" s="3"/>
      <c r="U9" s="3"/>
      <c r="Y9" t="s">
        <v>398</v>
      </c>
      <c r="Z9" t="s">
        <v>398</v>
      </c>
      <c r="AA9" t="s">
        <v>399</v>
      </c>
      <c r="AB9" t="s">
        <v>399</v>
      </c>
    </row>
    <row r="10" spans="1:30" ht="12.75">
      <c r="A10" s="58">
        <v>2</v>
      </c>
      <c r="B10" s="10" t="s">
        <v>163</v>
      </c>
      <c r="C10" s="169">
        <v>18.8976</v>
      </c>
      <c r="D10" s="10">
        <v>290</v>
      </c>
      <c r="E10" s="42" t="s">
        <v>145</v>
      </c>
      <c r="F10" s="42" t="s">
        <v>34</v>
      </c>
      <c r="G10" s="42">
        <v>8</v>
      </c>
      <c r="H10" s="42" t="s">
        <v>145</v>
      </c>
      <c r="I10" s="43">
        <v>36.576</v>
      </c>
      <c r="J10" s="43">
        <v>1.8288000000000002</v>
      </c>
      <c r="K10" s="10">
        <v>0</v>
      </c>
      <c r="L10" s="52" t="s">
        <v>145</v>
      </c>
      <c r="M10" s="42"/>
      <c r="N10" s="42" t="s">
        <v>37</v>
      </c>
      <c r="O10" s="42"/>
      <c r="P10" s="42"/>
      <c r="Q10" s="42"/>
      <c r="R10" s="42"/>
      <c r="S10" s="42"/>
      <c r="T10" s="10"/>
      <c r="U10" s="10"/>
      <c r="W10" t="s">
        <v>13</v>
      </c>
      <c r="Y10">
        <v>16</v>
      </c>
      <c r="Z10" s="133">
        <f>100*Y10/188</f>
        <v>8.51063829787234</v>
      </c>
      <c r="AA10">
        <v>15</v>
      </c>
      <c r="AB10" s="133">
        <f>100*AA10/41</f>
        <v>36.58536585365854</v>
      </c>
      <c r="AD10">
        <v>18</v>
      </c>
    </row>
    <row r="11" spans="1:30" ht="12.75">
      <c r="A11" s="57">
        <v>3</v>
      </c>
      <c r="B11" s="3" t="s">
        <v>165</v>
      </c>
      <c r="C11" s="35">
        <v>14.5542</v>
      </c>
      <c r="D11" s="3">
        <v>300</v>
      </c>
      <c r="E11" s="33" t="s">
        <v>145</v>
      </c>
      <c r="F11" s="33" t="s">
        <v>34</v>
      </c>
      <c r="G11" s="33">
        <v>8</v>
      </c>
      <c r="H11" s="33" t="s">
        <v>145</v>
      </c>
      <c r="I11" s="34">
        <v>32.004000000000005</v>
      </c>
      <c r="J11" s="34">
        <v>1.8288000000000002</v>
      </c>
      <c r="K11" s="3">
        <v>0</v>
      </c>
      <c r="L11" s="52" t="s">
        <v>145</v>
      </c>
      <c r="M11" s="33"/>
      <c r="N11" s="33" t="s">
        <v>37</v>
      </c>
      <c r="O11" s="33"/>
      <c r="P11" s="33"/>
      <c r="Q11" s="33"/>
      <c r="R11" s="33"/>
      <c r="S11" s="33"/>
      <c r="T11" s="3"/>
      <c r="U11" s="3"/>
      <c r="W11" t="s">
        <v>400</v>
      </c>
      <c r="Y11">
        <v>24</v>
      </c>
      <c r="Z11" s="133">
        <f>100*Y11/188</f>
        <v>12.76595744680851</v>
      </c>
      <c r="AA11">
        <v>15</v>
      </c>
      <c r="AB11" s="133">
        <f>100*AA11/41</f>
        <v>36.58536585365854</v>
      </c>
      <c r="AD11">
        <v>16</v>
      </c>
    </row>
    <row r="12" spans="1:30" ht="12.75">
      <c r="A12" s="58">
        <v>4</v>
      </c>
      <c r="B12" s="10" t="s">
        <v>81</v>
      </c>
      <c r="C12" s="169">
        <v>15.011399999999998</v>
      </c>
      <c r="D12" s="10">
        <v>120</v>
      </c>
      <c r="E12" s="42" t="s">
        <v>343</v>
      </c>
      <c r="F12" s="42" t="s">
        <v>34</v>
      </c>
      <c r="G12" s="42">
        <v>7</v>
      </c>
      <c r="H12" s="42" t="s">
        <v>145</v>
      </c>
      <c r="I12" s="43">
        <v>12.192</v>
      </c>
      <c r="J12" s="43">
        <v>1.8288000000000002</v>
      </c>
      <c r="K12" s="10">
        <v>90</v>
      </c>
      <c r="L12" s="52" t="s">
        <v>36</v>
      </c>
      <c r="M12" s="42"/>
      <c r="N12" s="42" t="s">
        <v>37</v>
      </c>
      <c r="O12" s="42"/>
      <c r="P12" s="42"/>
      <c r="Q12" s="42"/>
      <c r="R12" s="42"/>
      <c r="S12" s="42"/>
      <c r="T12" s="10"/>
      <c r="U12" s="10"/>
      <c r="W12" t="s">
        <v>393</v>
      </c>
      <c r="Y12">
        <v>148</v>
      </c>
      <c r="Z12" s="133">
        <f>100*Y12/188</f>
        <v>78.72340425531915</v>
      </c>
      <c r="AA12">
        <v>11</v>
      </c>
      <c r="AB12" s="133">
        <f>100*AA12/41</f>
        <v>26.829268292682926</v>
      </c>
      <c r="AD12">
        <v>34</v>
      </c>
    </row>
    <row r="13" spans="1:31" ht="12.75">
      <c r="A13" s="57">
        <v>5</v>
      </c>
      <c r="B13" s="3" t="s">
        <v>190</v>
      </c>
      <c r="C13" s="35">
        <v>15.011399999999998</v>
      </c>
      <c r="D13" s="3">
        <v>120</v>
      </c>
      <c r="E13" s="33" t="s">
        <v>343</v>
      </c>
      <c r="F13" s="33" t="s">
        <v>34</v>
      </c>
      <c r="G13" s="33">
        <v>7</v>
      </c>
      <c r="H13" s="33" t="s">
        <v>145</v>
      </c>
      <c r="I13" s="34">
        <v>9.144</v>
      </c>
      <c r="J13" s="34">
        <v>1.8288000000000002</v>
      </c>
      <c r="K13" s="3">
        <v>0</v>
      </c>
      <c r="L13" s="52" t="s">
        <v>145</v>
      </c>
      <c r="M13" s="33"/>
      <c r="N13" s="33" t="s">
        <v>37</v>
      </c>
      <c r="O13" s="33"/>
      <c r="P13" s="33"/>
      <c r="Q13" s="33"/>
      <c r="R13" s="33"/>
      <c r="S13" s="33"/>
      <c r="T13" s="3"/>
      <c r="U13" s="3"/>
      <c r="Y13">
        <f>SUM(Y10:Y12)</f>
        <v>188</v>
      </c>
      <c r="Z13" s="133">
        <f>100*Y13/188</f>
        <v>100</v>
      </c>
      <c r="AA13">
        <f>SUM(AA10:AA12)</f>
        <v>41</v>
      </c>
      <c r="AB13" s="133">
        <f>100*AA13/41</f>
        <v>100</v>
      </c>
      <c r="AC13">
        <f>SUM(Y13+AA13)</f>
        <v>229</v>
      </c>
      <c r="AD13">
        <f>SUM(AD10:AD12)</f>
        <v>68</v>
      </c>
      <c r="AE13">
        <f>SUM(Y13:AD13)</f>
        <v>726</v>
      </c>
    </row>
    <row r="14" spans="1:27" ht="12.75">
      <c r="A14" s="58">
        <v>6</v>
      </c>
      <c r="B14" s="10" t="s">
        <v>97</v>
      </c>
      <c r="C14" s="169">
        <v>23.3172</v>
      </c>
      <c r="D14" s="10">
        <v>141</v>
      </c>
      <c r="E14" s="42" t="s">
        <v>343</v>
      </c>
      <c r="F14" s="42" t="s">
        <v>34</v>
      </c>
      <c r="G14" s="42">
        <v>8</v>
      </c>
      <c r="H14" s="42" t="s">
        <v>145</v>
      </c>
      <c r="I14" s="43">
        <v>38.1</v>
      </c>
      <c r="J14" s="43">
        <v>1.8288000000000002</v>
      </c>
      <c r="K14" s="10">
        <v>90</v>
      </c>
      <c r="L14" s="52" t="s">
        <v>36</v>
      </c>
      <c r="M14" s="42"/>
      <c r="N14" s="42" t="s">
        <v>37</v>
      </c>
      <c r="O14" s="42"/>
      <c r="P14" s="42"/>
      <c r="Q14" s="42"/>
      <c r="R14" s="42"/>
      <c r="S14" s="42"/>
      <c r="T14" s="10"/>
      <c r="U14" s="10"/>
      <c r="Y14" s="133">
        <f>100*Y13/AC13</f>
        <v>82.09606986899563</v>
      </c>
      <c r="Z14" s="133"/>
      <c r="AA14" s="133">
        <f>100*AA13/AC13</f>
        <v>17.903930131004365</v>
      </c>
    </row>
    <row r="15" spans="1:21" ht="12.75">
      <c r="A15" s="57">
        <v>7</v>
      </c>
      <c r="B15" s="10" t="s">
        <v>218</v>
      </c>
      <c r="C15" s="169">
        <v>10.5918</v>
      </c>
      <c r="D15" s="10">
        <v>115</v>
      </c>
      <c r="E15" s="42" t="s">
        <v>145</v>
      </c>
      <c r="F15" s="42" t="s">
        <v>34</v>
      </c>
      <c r="G15" s="42">
        <v>8</v>
      </c>
      <c r="H15" s="42" t="s">
        <v>145</v>
      </c>
      <c r="I15" s="43">
        <v>9.144</v>
      </c>
      <c r="J15" s="43">
        <v>1.2192</v>
      </c>
      <c r="K15" s="10">
        <v>0</v>
      </c>
      <c r="L15" s="52" t="s">
        <v>145</v>
      </c>
      <c r="M15" s="42"/>
      <c r="N15" s="42" t="s">
        <v>37</v>
      </c>
      <c r="O15" s="42"/>
      <c r="P15" s="42"/>
      <c r="Q15" s="42"/>
      <c r="R15" s="42"/>
      <c r="S15" s="42"/>
      <c r="T15" s="10"/>
      <c r="U15" s="10"/>
    </row>
    <row r="16" spans="1:21" ht="12.75">
      <c r="A16" s="58">
        <v>8</v>
      </c>
      <c r="B16" s="10" t="s">
        <v>219</v>
      </c>
      <c r="C16" s="169">
        <v>16.5735</v>
      </c>
      <c r="D16" s="10">
        <v>39</v>
      </c>
      <c r="E16" s="42" t="s">
        <v>145</v>
      </c>
      <c r="F16" s="42" t="s">
        <v>34</v>
      </c>
      <c r="G16" s="42">
        <v>7</v>
      </c>
      <c r="H16" s="42" t="s">
        <v>145</v>
      </c>
      <c r="I16" s="43">
        <v>30.48</v>
      </c>
      <c r="J16" s="43">
        <v>0.762</v>
      </c>
      <c r="K16" s="10">
        <v>0</v>
      </c>
      <c r="L16" s="52" t="s">
        <v>145</v>
      </c>
      <c r="M16" s="42"/>
      <c r="N16" s="42" t="s">
        <v>37</v>
      </c>
      <c r="O16" s="42"/>
      <c r="P16" s="42"/>
      <c r="Q16" s="42"/>
      <c r="R16" s="42"/>
      <c r="S16" s="42"/>
      <c r="T16" s="10"/>
      <c r="U16" s="10"/>
    </row>
    <row r="17" spans="1:21" ht="12.75">
      <c r="A17" s="57">
        <v>9</v>
      </c>
      <c r="B17" s="10" t="s">
        <v>330</v>
      </c>
      <c r="C17" s="169">
        <v>15.506699999999999</v>
      </c>
      <c r="D17" s="10">
        <v>41</v>
      </c>
      <c r="E17" s="42" t="s">
        <v>145</v>
      </c>
      <c r="F17" s="42" t="s">
        <v>34</v>
      </c>
      <c r="G17" s="42">
        <v>7</v>
      </c>
      <c r="H17" s="42" t="s">
        <v>145</v>
      </c>
      <c r="I17" s="43">
        <v>3.048</v>
      </c>
      <c r="J17" s="43">
        <v>0.9144000000000001</v>
      </c>
      <c r="K17" s="10">
        <v>70</v>
      </c>
      <c r="L17" s="52"/>
      <c r="M17" s="42"/>
      <c r="N17" s="42" t="s">
        <v>37</v>
      </c>
      <c r="O17" s="42"/>
      <c r="P17" s="42"/>
      <c r="Q17" s="42"/>
      <c r="R17" s="42"/>
      <c r="S17" s="42"/>
      <c r="T17" s="10"/>
      <c r="U17" s="10"/>
    </row>
    <row r="18" spans="1:21" ht="12.75">
      <c r="A18" s="58">
        <v>10</v>
      </c>
      <c r="B18" s="3" t="s">
        <v>305</v>
      </c>
      <c r="C18" s="169">
        <v>15.506699999999999</v>
      </c>
      <c r="D18" s="10">
        <v>41</v>
      </c>
      <c r="E18" s="42" t="s">
        <v>145</v>
      </c>
      <c r="F18" s="42" t="s">
        <v>34</v>
      </c>
      <c r="G18" s="42">
        <v>7</v>
      </c>
      <c r="H18" s="42" t="s">
        <v>145</v>
      </c>
      <c r="I18" s="43">
        <v>4.572</v>
      </c>
      <c r="J18" s="43">
        <v>0.9144000000000001</v>
      </c>
      <c r="K18" s="10">
        <v>145</v>
      </c>
      <c r="L18" s="52" t="s">
        <v>296</v>
      </c>
      <c r="M18" s="42"/>
      <c r="N18" s="42" t="s">
        <v>37</v>
      </c>
      <c r="O18" s="42"/>
      <c r="P18" s="42"/>
      <c r="Q18" s="42"/>
      <c r="R18" s="42"/>
      <c r="S18" s="42"/>
      <c r="T18" s="10"/>
      <c r="U18" s="10"/>
    </row>
    <row r="19" spans="1:21" ht="12.75">
      <c r="A19" s="57">
        <v>11</v>
      </c>
      <c r="B19" s="3" t="s">
        <v>115</v>
      </c>
      <c r="C19" s="169">
        <v>2.667</v>
      </c>
      <c r="D19" s="10">
        <v>83</v>
      </c>
      <c r="E19" s="42" t="s">
        <v>145</v>
      </c>
      <c r="F19" s="42" t="s">
        <v>34</v>
      </c>
      <c r="G19" s="42">
        <v>8</v>
      </c>
      <c r="H19" s="42" t="s">
        <v>145</v>
      </c>
      <c r="I19" s="43">
        <v>18.288</v>
      </c>
      <c r="J19" s="43">
        <v>1.524</v>
      </c>
      <c r="K19" s="10">
        <v>90</v>
      </c>
      <c r="L19" s="52" t="s">
        <v>36</v>
      </c>
      <c r="M19" s="42"/>
      <c r="N19" s="42" t="s">
        <v>37</v>
      </c>
      <c r="O19" s="42"/>
      <c r="P19" s="42"/>
      <c r="Q19" s="42"/>
      <c r="R19" s="42"/>
      <c r="S19" s="42"/>
      <c r="T19" s="10"/>
      <c r="U19" s="10"/>
    </row>
    <row r="20" spans="1:21" ht="12.75">
      <c r="A20" s="58">
        <v>12</v>
      </c>
      <c r="B20" s="3" t="s">
        <v>233</v>
      </c>
      <c r="C20" s="169">
        <v>2.667</v>
      </c>
      <c r="D20" s="10">
        <v>83</v>
      </c>
      <c r="E20" s="42" t="s">
        <v>145</v>
      </c>
      <c r="F20" s="42" t="s">
        <v>34</v>
      </c>
      <c r="G20" s="42">
        <v>8</v>
      </c>
      <c r="H20" s="42" t="s">
        <v>145</v>
      </c>
      <c r="I20" s="43">
        <v>6.096</v>
      </c>
      <c r="J20" s="43">
        <v>0.45720000000000005</v>
      </c>
      <c r="K20" s="10">
        <v>0</v>
      </c>
      <c r="L20" s="52" t="s">
        <v>145</v>
      </c>
      <c r="M20" s="42"/>
      <c r="N20" s="42" t="s">
        <v>37</v>
      </c>
      <c r="O20" s="42"/>
      <c r="P20" s="42"/>
      <c r="Q20" s="42"/>
      <c r="R20" s="42"/>
      <c r="S20" s="42"/>
      <c r="T20" s="10"/>
      <c r="U20" s="10"/>
    </row>
    <row r="21" spans="1:21" ht="12.75">
      <c r="A21" s="57">
        <v>13</v>
      </c>
      <c r="B21" s="3" t="s">
        <v>234</v>
      </c>
      <c r="C21" s="35">
        <v>2.667</v>
      </c>
      <c r="D21" s="3">
        <v>83</v>
      </c>
      <c r="E21" s="33" t="s">
        <v>145</v>
      </c>
      <c r="F21" s="33" t="s">
        <v>34</v>
      </c>
      <c r="G21" s="33">
        <v>8</v>
      </c>
      <c r="H21" s="33" t="s">
        <v>145</v>
      </c>
      <c r="I21" s="34">
        <v>6.096</v>
      </c>
      <c r="J21" s="34">
        <v>1.2192</v>
      </c>
      <c r="K21" s="3">
        <v>0</v>
      </c>
      <c r="L21" s="52" t="s">
        <v>145</v>
      </c>
      <c r="M21" s="33"/>
      <c r="N21" s="33" t="s">
        <v>37</v>
      </c>
      <c r="O21" s="33"/>
      <c r="P21" s="33"/>
      <c r="Q21" s="33"/>
      <c r="R21" s="33"/>
      <c r="S21" s="33"/>
      <c r="T21" s="3"/>
      <c r="U21" s="3"/>
    </row>
    <row r="22" spans="1:21" ht="12.75">
      <c r="A22" s="58">
        <v>14</v>
      </c>
      <c r="B22" s="10" t="s">
        <v>240</v>
      </c>
      <c r="C22" s="169">
        <v>10.5918</v>
      </c>
      <c r="D22" s="10">
        <v>116</v>
      </c>
      <c r="E22" s="42" t="s">
        <v>145</v>
      </c>
      <c r="F22" s="42" t="s">
        <v>34</v>
      </c>
      <c r="G22" s="42">
        <v>8</v>
      </c>
      <c r="H22" s="42" t="s">
        <v>145</v>
      </c>
      <c r="I22" s="43">
        <v>21.640800000000002</v>
      </c>
      <c r="J22" s="43">
        <v>1.2192</v>
      </c>
      <c r="K22" s="10">
        <v>0</v>
      </c>
      <c r="L22" s="52" t="s">
        <v>145</v>
      </c>
      <c r="M22" s="42"/>
      <c r="N22" s="42" t="s">
        <v>37</v>
      </c>
      <c r="O22" s="42"/>
      <c r="P22" s="42"/>
      <c r="Q22" s="42"/>
      <c r="R22" s="42"/>
      <c r="S22" s="42"/>
      <c r="T22" s="10"/>
      <c r="U22" s="10"/>
    </row>
    <row r="23" spans="1:21" ht="12.75">
      <c r="A23" s="57">
        <v>15</v>
      </c>
      <c r="B23" s="10" t="s">
        <v>241</v>
      </c>
      <c r="C23" s="169">
        <v>10.5918</v>
      </c>
      <c r="D23" s="10">
        <v>116</v>
      </c>
      <c r="E23" s="42" t="s">
        <v>145</v>
      </c>
      <c r="F23" s="42" t="s">
        <v>34</v>
      </c>
      <c r="G23" s="42">
        <v>8</v>
      </c>
      <c r="H23" s="42" t="s">
        <v>145</v>
      </c>
      <c r="I23" s="43">
        <v>5.486400000000001</v>
      </c>
      <c r="J23" s="43">
        <v>1.2192</v>
      </c>
      <c r="K23" s="10">
        <v>0</v>
      </c>
      <c r="L23" s="52" t="s">
        <v>145</v>
      </c>
      <c r="M23" s="42"/>
      <c r="N23" s="42" t="s">
        <v>37</v>
      </c>
      <c r="O23" s="42"/>
      <c r="P23" s="42"/>
      <c r="Q23" s="42"/>
      <c r="R23" s="42"/>
      <c r="S23" s="42"/>
      <c r="T23" s="10"/>
      <c r="U23" s="10"/>
    </row>
    <row r="24" spans="1:21" ht="12.75">
      <c r="A24" s="58">
        <v>16</v>
      </c>
      <c r="B24" s="3" t="s">
        <v>289</v>
      </c>
      <c r="C24" s="35">
        <v>14.5161</v>
      </c>
      <c r="D24" s="3">
        <v>35</v>
      </c>
      <c r="E24" s="33" t="s">
        <v>145</v>
      </c>
      <c r="F24" s="33" t="s">
        <v>34</v>
      </c>
      <c r="G24" s="33">
        <v>8</v>
      </c>
      <c r="H24" s="33" t="s">
        <v>145</v>
      </c>
      <c r="I24" s="34">
        <v>24.384</v>
      </c>
      <c r="J24" s="34">
        <v>1.8288000000000002</v>
      </c>
      <c r="K24" s="3">
        <v>45</v>
      </c>
      <c r="L24" s="52" t="s">
        <v>262</v>
      </c>
      <c r="M24" s="33"/>
      <c r="N24" s="33" t="s">
        <v>37</v>
      </c>
      <c r="O24" s="33"/>
      <c r="P24" s="33"/>
      <c r="Q24" s="33"/>
      <c r="R24" s="33"/>
      <c r="S24" s="33"/>
      <c r="T24" s="3"/>
      <c r="U24" s="3"/>
    </row>
    <row r="25" spans="1:21" ht="12.75">
      <c r="A25" s="57">
        <v>17</v>
      </c>
      <c r="B25" s="10" t="s">
        <v>61</v>
      </c>
      <c r="C25" s="169">
        <v>14.5542</v>
      </c>
      <c r="D25" s="10">
        <v>300</v>
      </c>
      <c r="E25" s="42" t="s">
        <v>145</v>
      </c>
      <c r="F25" s="42" t="s">
        <v>34</v>
      </c>
      <c r="G25" s="42">
        <v>8</v>
      </c>
      <c r="H25" s="42" t="s">
        <v>145</v>
      </c>
      <c r="I25" s="43">
        <v>24.384</v>
      </c>
      <c r="J25" s="43">
        <v>1.8288000000000002</v>
      </c>
      <c r="K25" s="10">
        <v>85</v>
      </c>
      <c r="L25" s="52" t="s">
        <v>36</v>
      </c>
      <c r="M25" s="42"/>
      <c r="N25" s="42"/>
      <c r="O25" s="42" t="s">
        <v>37</v>
      </c>
      <c r="P25" s="42"/>
      <c r="Q25" s="42"/>
      <c r="R25" s="42"/>
      <c r="S25" s="42"/>
      <c r="T25" s="10"/>
      <c r="U25" s="10"/>
    </row>
    <row r="26" spans="1:21" ht="12.75">
      <c r="A26" s="58">
        <v>18</v>
      </c>
      <c r="B26" s="10" t="s">
        <v>169</v>
      </c>
      <c r="C26" s="169">
        <v>9.2583</v>
      </c>
      <c r="D26" s="10">
        <v>78</v>
      </c>
      <c r="E26" s="42" t="s">
        <v>145</v>
      </c>
      <c r="F26" s="42" t="s">
        <v>34</v>
      </c>
      <c r="G26" s="42">
        <v>6</v>
      </c>
      <c r="H26" s="42" t="s">
        <v>145</v>
      </c>
      <c r="I26" s="43">
        <v>27.432000000000002</v>
      </c>
      <c r="J26" s="43">
        <v>1.8288000000000002</v>
      </c>
      <c r="K26" s="10">
        <v>0</v>
      </c>
      <c r="L26" s="52" t="s">
        <v>145</v>
      </c>
      <c r="M26" s="42"/>
      <c r="N26" s="42"/>
      <c r="O26" s="42" t="s">
        <v>37</v>
      </c>
      <c r="P26" s="42"/>
      <c r="Q26" s="42"/>
      <c r="R26" s="42"/>
      <c r="S26" s="42"/>
      <c r="T26" s="10"/>
      <c r="U26" s="10"/>
    </row>
    <row r="27" spans="1:21" ht="12.75">
      <c r="A27" s="57">
        <v>19</v>
      </c>
      <c r="B27" s="10" t="s">
        <v>266</v>
      </c>
      <c r="C27" s="169">
        <v>20.8788</v>
      </c>
      <c r="D27" s="10">
        <v>149</v>
      </c>
      <c r="E27" s="42" t="s">
        <v>343</v>
      </c>
      <c r="F27" s="42" t="s">
        <v>34</v>
      </c>
      <c r="G27" s="42">
        <v>7</v>
      </c>
      <c r="H27" s="42" t="s">
        <v>145</v>
      </c>
      <c r="I27" s="43">
        <v>22.555200000000003</v>
      </c>
      <c r="J27" s="43">
        <v>1.8288000000000002</v>
      </c>
      <c r="K27" s="10">
        <v>45</v>
      </c>
      <c r="L27" s="52" t="s">
        <v>262</v>
      </c>
      <c r="M27" s="42"/>
      <c r="N27" s="42"/>
      <c r="O27" s="42" t="s">
        <v>37</v>
      </c>
      <c r="P27" s="42"/>
      <c r="Q27" s="42"/>
      <c r="R27" s="42"/>
      <c r="S27" s="42"/>
      <c r="T27" s="10"/>
      <c r="U27" s="10"/>
    </row>
    <row r="28" spans="1:21" ht="12.75">
      <c r="A28" s="58">
        <v>20</v>
      </c>
      <c r="B28" s="10" t="s">
        <v>191</v>
      </c>
      <c r="C28" s="169">
        <v>7.239</v>
      </c>
      <c r="D28" s="10">
        <v>330</v>
      </c>
      <c r="E28" s="42" t="s">
        <v>145</v>
      </c>
      <c r="F28" s="42" t="s">
        <v>34</v>
      </c>
      <c r="G28" s="42">
        <v>8</v>
      </c>
      <c r="H28" s="42" t="s">
        <v>145</v>
      </c>
      <c r="I28" s="43">
        <v>28.041600000000003</v>
      </c>
      <c r="J28" s="43">
        <v>1.524</v>
      </c>
      <c r="K28" s="10">
        <v>0</v>
      </c>
      <c r="L28" s="52" t="s">
        <v>145</v>
      </c>
      <c r="M28" s="42"/>
      <c r="N28" s="42"/>
      <c r="O28" s="42" t="s">
        <v>37</v>
      </c>
      <c r="P28" s="42"/>
      <c r="Q28" s="42"/>
      <c r="R28" s="42"/>
      <c r="S28" s="42"/>
      <c r="T28" s="10"/>
      <c r="U28" s="10"/>
    </row>
    <row r="29" spans="1:21" ht="12.75">
      <c r="A29" s="57">
        <v>21</v>
      </c>
      <c r="B29" s="10" t="s">
        <v>84</v>
      </c>
      <c r="C29" s="169">
        <v>7.239</v>
      </c>
      <c r="D29" s="10">
        <v>330</v>
      </c>
      <c r="E29" s="42" t="s">
        <v>145</v>
      </c>
      <c r="F29" s="42" t="s">
        <v>34</v>
      </c>
      <c r="G29" s="42">
        <v>8</v>
      </c>
      <c r="H29" s="42" t="s">
        <v>145</v>
      </c>
      <c r="I29" s="43">
        <v>3.048</v>
      </c>
      <c r="J29" s="43">
        <v>1.2192</v>
      </c>
      <c r="K29" s="10">
        <v>90</v>
      </c>
      <c r="L29" s="52" t="s">
        <v>36</v>
      </c>
      <c r="M29" s="42"/>
      <c r="N29" s="42"/>
      <c r="O29" s="42" t="s">
        <v>37</v>
      </c>
      <c r="P29" s="42"/>
      <c r="Q29" s="42"/>
      <c r="R29" s="42"/>
      <c r="S29" s="42"/>
      <c r="T29" s="10"/>
      <c r="U29" s="10"/>
    </row>
    <row r="30" spans="1:21" ht="12.75">
      <c r="A30" s="58">
        <v>22</v>
      </c>
      <c r="B30" s="10" t="s">
        <v>329</v>
      </c>
      <c r="C30" s="169">
        <v>4.4958</v>
      </c>
      <c r="D30" s="10">
        <v>344</v>
      </c>
      <c r="E30" s="42" t="s">
        <v>145</v>
      </c>
      <c r="F30" s="42" t="s">
        <v>34</v>
      </c>
      <c r="G30" s="42">
        <v>8</v>
      </c>
      <c r="H30" s="42" t="s">
        <v>145</v>
      </c>
      <c r="I30" s="43">
        <v>4.8768</v>
      </c>
      <c r="J30" s="43">
        <v>1.8288000000000002</v>
      </c>
      <c r="K30" s="10">
        <v>160</v>
      </c>
      <c r="L30" s="52"/>
      <c r="M30" s="42"/>
      <c r="N30" s="42"/>
      <c r="O30" s="42" t="s">
        <v>37</v>
      </c>
      <c r="P30" s="42"/>
      <c r="Q30" s="42"/>
      <c r="R30" s="42"/>
      <c r="S30" s="42"/>
      <c r="T30" s="10"/>
      <c r="U30" s="10"/>
    </row>
    <row r="31" spans="1:21" ht="12.75">
      <c r="A31" s="57">
        <v>23</v>
      </c>
      <c r="B31" s="3" t="s">
        <v>93</v>
      </c>
      <c r="C31" s="35">
        <v>4.4958</v>
      </c>
      <c r="D31" s="3">
        <v>344</v>
      </c>
      <c r="E31" s="33" t="s">
        <v>145</v>
      </c>
      <c r="F31" s="33" t="s">
        <v>34</v>
      </c>
      <c r="G31" s="33">
        <v>8</v>
      </c>
      <c r="H31" s="33" t="s">
        <v>145</v>
      </c>
      <c r="I31" s="34">
        <v>3.048</v>
      </c>
      <c r="J31" s="34">
        <v>1.8288000000000002</v>
      </c>
      <c r="K31" s="3">
        <v>90</v>
      </c>
      <c r="L31" s="52" t="s">
        <v>36</v>
      </c>
      <c r="M31" s="33"/>
      <c r="N31" s="33"/>
      <c r="O31" s="33" t="s">
        <v>37</v>
      </c>
      <c r="P31" s="33"/>
      <c r="Q31" s="33"/>
      <c r="R31" s="33"/>
      <c r="S31" s="33"/>
      <c r="T31" s="3"/>
      <c r="U31" s="3"/>
    </row>
    <row r="32" spans="1:21" ht="12.75">
      <c r="A32" s="58">
        <v>24</v>
      </c>
      <c r="B32" s="10" t="s">
        <v>213</v>
      </c>
      <c r="C32" s="169">
        <v>23.3172</v>
      </c>
      <c r="D32" s="10">
        <v>141</v>
      </c>
      <c r="E32" s="42" t="s">
        <v>343</v>
      </c>
      <c r="F32" s="42" t="s">
        <v>34</v>
      </c>
      <c r="G32" s="42">
        <v>8</v>
      </c>
      <c r="H32" s="42" t="s">
        <v>145</v>
      </c>
      <c r="I32" s="43">
        <v>17.0688</v>
      </c>
      <c r="J32" s="43">
        <v>1.8288000000000002</v>
      </c>
      <c r="K32" s="10">
        <v>0</v>
      </c>
      <c r="L32" s="52" t="s">
        <v>145</v>
      </c>
      <c r="M32" s="42"/>
      <c r="N32" s="42"/>
      <c r="O32" s="42" t="s">
        <v>37</v>
      </c>
      <c r="P32" s="42"/>
      <c r="Q32" s="42"/>
      <c r="R32" s="42"/>
      <c r="S32" s="42"/>
      <c r="T32" s="10"/>
      <c r="U32" s="10"/>
    </row>
    <row r="33" spans="1:21" ht="12.75">
      <c r="A33" s="57">
        <v>25</v>
      </c>
      <c r="B33" s="10" t="s">
        <v>103</v>
      </c>
      <c r="C33" s="169">
        <v>10.9728</v>
      </c>
      <c r="D33" s="10">
        <v>18</v>
      </c>
      <c r="E33" s="42" t="s">
        <v>145</v>
      </c>
      <c r="F33" s="42" t="s">
        <v>41</v>
      </c>
      <c r="G33" s="42">
        <v>8</v>
      </c>
      <c r="H33" s="42" t="s">
        <v>145</v>
      </c>
      <c r="I33" s="43">
        <v>22.86</v>
      </c>
      <c r="J33" s="43">
        <v>0.3048</v>
      </c>
      <c r="K33" s="10">
        <v>90</v>
      </c>
      <c r="L33" s="52" t="s">
        <v>36</v>
      </c>
      <c r="M33" s="42"/>
      <c r="N33" s="42"/>
      <c r="O33" s="42" t="s">
        <v>37</v>
      </c>
      <c r="P33" s="42"/>
      <c r="Q33" s="42"/>
      <c r="R33" s="42"/>
      <c r="S33" s="42"/>
      <c r="T33" s="10"/>
      <c r="U33" s="10"/>
    </row>
    <row r="34" spans="1:21" ht="12.75">
      <c r="A34" s="58">
        <v>26</v>
      </c>
      <c r="B34" s="10" t="s">
        <v>304</v>
      </c>
      <c r="C34" s="169">
        <v>22.5552</v>
      </c>
      <c r="D34" s="10">
        <v>165</v>
      </c>
      <c r="E34" s="42" t="s">
        <v>343</v>
      </c>
      <c r="F34" s="42" t="s">
        <v>34</v>
      </c>
      <c r="G34" s="42">
        <v>7</v>
      </c>
      <c r="H34" s="42" t="s">
        <v>145</v>
      </c>
      <c r="I34" s="43">
        <v>14.9352</v>
      </c>
      <c r="J34" s="43">
        <v>2.1336</v>
      </c>
      <c r="K34" s="10">
        <v>135</v>
      </c>
      <c r="L34" s="52" t="s">
        <v>296</v>
      </c>
      <c r="M34" s="42"/>
      <c r="N34" s="42"/>
      <c r="O34" s="42" t="s">
        <v>37</v>
      </c>
      <c r="P34" s="42"/>
      <c r="Q34" s="42"/>
      <c r="R34" s="42"/>
      <c r="S34" s="42"/>
      <c r="T34" s="10"/>
      <c r="U34" s="10"/>
    </row>
    <row r="35" spans="1:21" ht="12.75">
      <c r="A35" s="57">
        <v>27</v>
      </c>
      <c r="B35" s="10" t="s">
        <v>271</v>
      </c>
      <c r="C35" s="169">
        <v>22.5552</v>
      </c>
      <c r="D35" s="10">
        <v>165</v>
      </c>
      <c r="E35" s="42" t="s">
        <v>343</v>
      </c>
      <c r="F35" s="42" t="s">
        <v>34</v>
      </c>
      <c r="G35" s="42">
        <v>7</v>
      </c>
      <c r="H35" s="42" t="s">
        <v>145</v>
      </c>
      <c r="I35" s="43">
        <v>7.315200000000001</v>
      </c>
      <c r="J35" s="43">
        <v>2.1336</v>
      </c>
      <c r="K35" s="10">
        <v>45</v>
      </c>
      <c r="L35" s="52" t="s">
        <v>262</v>
      </c>
      <c r="M35" s="42"/>
      <c r="N35" s="42"/>
      <c r="O35" s="42" t="s">
        <v>37</v>
      </c>
      <c r="P35" s="42"/>
      <c r="Q35" s="42"/>
      <c r="R35" s="42"/>
      <c r="S35" s="42"/>
      <c r="T35" s="10"/>
      <c r="U35" s="10"/>
    </row>
    <row r="36" spans="1:21" ht="12.75">
      <c r="A36" s="58">
        <v>28</v>
      </c>
      <c r="B36" s="3" t="s">
        <v>272</v>
      </c>
      <c r="C36" s="35">
        <v>22.5552</v>
      </c>
      <c r="D36" s="3">
        <v>165</v>
      </c>
      <c r="E36" s="33" t="s">
        <v>343</v>
      </c>
      <c r="F36" s="33" t="s">
        <v>34</v>
      </c>
      <c r="G36" s="33">
        <v>7</v>
      </c>
      <c r="H36" s="33" t="s">
        <v>145</v>
      </c>
      <c r="I36" s="34">
        <v>7.62</v>
      </c>
      <c r="J36" s="34">
        <v>2.1336</v>
      </c>
      <c r="K36" s="3">
        <v>45</v>
      </c>
      <c r="L36" s="52" t="s">
        <v>262</v>
      </c>
      <c r="M36" s="33"/>
      <c r="N36" s="33"/>
      <c r="O36" s="33" t="s">
        <v>37</v>
      </c>
      <c r="P36" s="33"/>
      <c r="Q36" s="33"/>
      <c r="R36" s="33"/>
      <c r="S36" s="33"/>
      <c r="T36" s="3"/>
      <c r="U36" s="3"/>
    </row>
    <row r="37" spans="1:21" ht="12.75">
      <c r="A37" s="57">
        <v>29</v>
      </c>
      <c r="B37" s="10" t="s">
        <v>274</v>
      </c>
      <c r="C37" s="169">
        <v>20.802599999999998</v>
      </c>
      <c r="D37" s="10">
        <v>164</v>
      </c>
      <c r="E37" s="42" t="s">
        <v>343</v>
      </c>
      <c r="F37" s="42" t="s">
        <v>34</v>
      </c>
      <c r="G37" s="42">
        <v>8</v>
      </c>
      <c r="H37" s="42" t="s">
        <v>145</v>
      </c>
      <c r="I37" s="43">
        <v>42.672000000000004</v>
      </c>
      <c r="J37" s="43">
        <v>1.3716000000000002</v>
      </c>
      <c r="K37" s="10">
        <v>45</v>
      </c>
      <c r="L37" s="52" t="s">
        <v>262</v>
      </c>
      <c r="M37" s="42"/>
      <c r="N37" s="42"/>
      <c r="O37" s="42" t="s">
        <v>37</v>
      </c>
      <c r="P37" s="42"/>
      <c r="Q37" s="42"/>
      <c r="R37" s="42"/>
      <c r="S37" s="42"/>
      <c r="T37" s="10"/>
      <c r="U37" s="10"/>
    </row>
    <row r="38" spans="1:21" ht="12.75">
      <c r="A38" s="58">
        <v>30</v>
      </c>
      <c r="B38" s="10" t="s">
        <v>275</v>
      </c>
      <c r="C38" s="169">
        <v>20.802599999999998</v>
      </c>
      <c r="D38" s="10">
        <v>164</v>
      </c>
      <c r="E38" s="42" t="s">
        <v>343</v>
      </c>
      <c r="F38" s="42" t="s">
        <v>34</v>
      </c>
      <c r="G38" s="42">
        <v>8</v>
      </c>
      <c r="H38" s="42" t="s">
        <v>145</v>
      </c>
      <c r="I38" s="43">
        <v>27.432000000000002</v>
      </c>
      <c r="J38" s="43">
        <v>1.3716000000000002</v>
      </c>
      <c r="K38" s="10">
        <v>45</v>
      </c>
      <c r="L38" s="52" t="s">
        <v>262</v>
      </c>
      <c r="M38" s="42"/>
      <c r="N38" s="42"/>
      <c r="O38" s="42" t="s">
        <v>37</v>
      </c>
      <c r="P38" s="42"/>
      <c r="Q38" s="42"/>
      <c r="R38" s="42"/>
      <c r="S38" s="42"/>
      <c r="T38" s="10"/>
      <c r="U38" s="10"/>
    </row>
    <row r="39" spans="1:21" ht="12.75">
      <c r="A39" s="57">
        <v>31</v>
      </c>
      <c r="B39" s="3" t="s">
        <v>224</v>
      </c>
      <c r="C39" s="35">
        <v>15.506699999999999</v>
      </c>
      <c r="D39" s="3">
        <v>41</v>
      </c>
      <c r="E39" s="33" t="s">
        <v>145</v>
      </c>
      <c r="F39" s="33" t="s">
        <v>34</v>
      </c>
      <c r="G39" s="33">
        <v>7</v>
      </c>
      <c r="H39" s="33" t="s">
        <v>145</v>
      </c>
      <c r="I39" s="34">
        <v>16.764</v>
      </c>
      <c r="J39" s="34">
        <v>0.9144000000000001</v>
      </c>
      <c r="K39" s="3">
        <v>0</v>
      </c>
      <c r="L39" s="52" t="s">
        <v>145</v>
      </c>
      <c r="M39" s="33"/>
      <c r="N39" s="33"/>
      <c r="O39" s="33" t="s">
        <v>37</v>
      </c>
      <c r="P39" s="33"/>
      <c r="Q39" s="33"/>
      <c r="R39" s="33"/>
      <c r="S39" s="33"/>
      <c r="T39" s="3"/>
      <c r="U39" s="3"/>
    </row>
    <row r="40" spans="1:21" ht="12.75">
      <c r="A40" s="58">
        <v>32</v>
      </c>
      <c r="B40" s="10" t="s">
        <v>280</v>
      </c>
      <c r="C40" s="169">
        <v>15.506699999999999</v>
      </c>
      <c r="D40" s="10">
        <v>41</v>
      </c>
      <c r="E40" s="42" t="s">
        <v>145</v>
      </c>
      <c r="F40" s="42" t="s">
        <v>34</v>
      </c>
      <c r="G40" s="42">
        <v>7</v>
      </c>
      <c r="H40" s="42" t="s">
        <v>145</v>
      </c>
      <c r="I40" s="43">
        <v>3.048</v>
      </c>
      <c r="J40" s="43">
        <v>0.9144000000000001</v>
      </c>
      <c r="K40" s="10">
        <v>35</v>
      </c>
      <c r="L40" s="52" t="s">
        <v>262</v>
      </c>
      <c r="M40" s="42"/>
      <c r="N40" s="42"/>
      <c r="O40" s="42" t="s">
        <v>37</v>
      </c>
      <c r="P40" s="42"/>
      <c r="Q40" s="42"/>
      <c r="R40" s="42"/>
      <c r="S40" s="42"/>
      <c r="T40" s="10"/>
      <c r="U40" s="10"/>
    </row>
    <row r="41" spans="1:21" ht="12.75">
      <c r="A41" s="57">
        <v>33</v>
      </c>
      <c r="B41" s="10" t="s">
        <v>119</v>
      </c>
      <c r="C41" s="169">
        <v>6.0579</v>
      </c>
      <c r="D41" s="10">
        <v>215</v>
      </c>
      <c r="E41" s="42" t="s">
        <v>145</v>
      </c>
      <c r="F41" s="42" t="s">
        <v>41</v>
      </c>
      <c r="G41" s="42">
        <v>8</v>
      </c>
      <c r="H41" s="42" t="s">
        <v>145</v>
      </c>
      <c r="I41" s="43">
        <v>22.250400000000003</v>
      </c>
      <c r="J41" s="43">
        <v>0.3048</v>
      </c>
      <c r="K41" s="10">
        <v>90</v>
      </c>
      <c r="L41" s="52" t="s">
        <v>36</v>
      </c>
      <c r="M41" s="42"/>
      <c r="N41" s="42"/>
      <c r="O41" s="42" t="s">
        <v>37</v>
      </c>
      <c r="P41" s="42"/>
      <c r="Q41" s="42"/>
      <c r="R41" s="42"/>
      <c r="S41" s="42"/>
      <c r="T41" s="10"/>
      <c r="U41" s="10"/>
    </row>
    <row r="42" spans="1:21" ht="12.75">
      <c r="A42" s="58">
        <v>34</v>
      </c>
      <c r="B42" s="10" t="s">
        <v>338</v>
      </c>
      <c r="C42" s="169">
        <v>22.86</v>
      </c>
      <c r="D42" s="10">
        <v>162</v>
      </c>
      <c r="E42" s="42" t="s">
        <v>343</v>
      </c>
      <c r="F42" s="42" t="s">
        <v>34</v>
      </c>
      <c r="G42" s="42">
        <v>7</v>
      </c>
      <c r="H42" s="42" t="s">
        <v>145</v>
      </c>
      <c r="I42" s="43">
        <v>10.668000000000001</v>
      </c>
      <c r="J42" s="43">
        <v>1.8288000000000002</v>
      </c>
      <c r="K42" s="10">
        <v>120</v>
      </c>
      <c r="L42" s="52"/>
      <c r="M42" s="42"/>
      <c r="N42" s="42"/>
      <c r="O42" s="42" t="s">
        <v>37</v>
      </c>
      <c r="P42" s="42"/>
      <c r="Q42" s="42"/>
      <c r="R42" s="42"/>
      <c r="S42" s="42"/>
      <c r="T42" s="10"/>
      <c r="U42" s="10"/>
    </row>
    <row r="43" spans="1:21" ht="12.75">
      <c r="A43" s="57">
        <v>35</v>
      </c>
      <c r="B43" s="10" t="s">
        <v>340</v>
      </c>
      <c r="C43" s="169">
        <v>22.86</v>
      </c>
      <c r="D43" s="10">
        <v>162</v>
      </c>
      <c r="E43" s="42" t="s">
        <v>343</v>
      </c>
      <c r="F43" s="42" t="s">
        <v>34</v>
      </c>
      <c r="G43" s="42">
        <v>7</v>
      </c>
      <c r="H43" s="42" t="s">
        <v>145</v>
      </c>
      <c r="I43" s="43">
        <v>16.764</v>
      </c>
      <c r="J43" s="43">
        <v>1.8288000000000002</v>
      </c>
      <c r="K43" s="10">
        <v>120</v>
      </c>
      <c r="L43" s="52"/>
      <c r="M43" s="42"/>
      <c r="N43" s="42"/>
      <c r="O43" s="42" t="s">
        <v>37</v>
      </c>
      <c r="P43" s="42"/>
      <c r="Q43" s="42"/>
      <c r="R43" s="42"/>
      <c r="S43" s="42"/>
      <c r="T43" s="10"/>
      <c r="U43" s="10"/>
    </row>
    <row r="44" spans="1:21" ht="12.75">
      <c r="A44" s="58">
        <v>36</v>
      </c>
      <c r="B44" s="10" t="s">
        <v>341</v>
      </c>
      <c r="C44" s="169">
        <v>22.86</v>
      </c>
      <c r="D44" s="10">
        <v>162</v>
      </c>
      <c r="E44" s="42" t="s">
        <v>343</v>
      </c>
      <c r="F44" s="42" t="s">
        <v>34</v>
      </c>
      <c r="G44" s="42">
        <v>7</v>
      </c>
      <c r="H44" s="42" t="s">
        <v>145</v>
      </c>
      <c r="I44" s="43">
        <v>7.62</v>
      </c>
      <c r="J44" s="43">
        <v>1.8288000000000002</v>
      </c>
      <c r="K44" s="10">
        <v>120</v>
      </c>
      <c r="L44" s="52"/>
      <c r="M44" s="42"/>
      <c r="N44" s="42"/>
      <c r="O44" s="42" t="s">
        <v>37</v>
      </c>
      <c r="P44" s="42"/>
      <c r="Q44" s="42"/>
      <c r="R44" s="42"/>
      <c r="S44" s="42"/>
      <c r="T44" s="10"/>
      <c r="U44" s="10"/>
    </row>
    <row r="45" spans="1:21" ht="12.75">
      <c r="A45" s="57">
        <v>37</v>
      </c>
      <c r="B45" s="10" t="s">
        <v>247</v>
      </c>
      <c r="C45" s="169">
        <v>22.5171</v>
      </c>
      <c r="D45" s="10">
        <v>143</v>
      </c>
      <c r="E45" s="42" t="s">
        <v>343</v>
      </c>
      <c r="F45" s="42" t="s">
        <v>34</v>
      </c>
      <c r="G45" s="42">
        <v>8</v>
      </c>
      <c r="H45" s="42" t="s">
        <v>145</v>
      </c>
      <c r="I45" s="43">
        <v>4.8768</v>
      </c>
      <c r="J45" s="43">
        <v>1.0668</v>
      </c>
      <c r="K45" s="10">
        <v>0</v>
      </c>
      <c r="L45" s="52" t="s">
        <v>145</v>
      </c>
      <c r="M45" s="42"/>
      <c r="N45" s="42"/>
      <c r="O45" s="42" t="s">
        <v>37</v>
      </c>
      <c r="P45" s="42"/>
      <c r="Q45" s="42"/>
      <c r="R45" s="42"/>
      <c r="S45" s="42"/>
      <c r="T45" s="10"/>
      <c r="U45" s="10"/>
    </row>
    <row r="46" spans="1:21" ht="12.75">
      <c r="A46" s="58">
        <v>38</v>
      </c>
      <c r="B46" s="3" t="s">
        <v>248</v>
      </c>
      <c r="C46" s="169">
        <v>22.5171</v>
      </c>
      <c r="D46" s="10">
        <v>143</v>
      </c>
      <c r="E46" s="42" t="s">
        <v>343</v>
      </c>
      <c r="F46" s="42" t="s">
        <v>34</v>
      </c>
      <c r="G46" s="42">
        <v>8</v>
      </c>
      <c r="H46" s="42" t="s">
        <v>145</v>
      </c>
      <c r="I46" s="43">
        <v>4.8768</v>
      </c>
      <c r="J46" s="43">
        <v>0.762</v>
      </c>
      <c r="K46" s="10">
        <v>0</v>
      </c>
      <c r="L46" s="52" t="s">
        <v>145</v>
      </c>
      <c r="M46" s="42"/>
      <c r="N46" s="42"/>
      <c r="O46" s="42" t="s">
        <v>37</v>
      </c>
      <c r="P46" s="42"/>
      <c r="Q46" s="42"/>
      <c r="R46" s="42"/>
      <c r="S46" s="42"/>
      <c r="T46" s="10"/>
      <c r="U46" s="10"/>
    </row>
    <row r="47" spans="1:21" ht="12.75">
      <c r="A47" s="57">
        <v>39</v>
      </c>
      <c r="B47" s="3" t="s">
        <v>311</v>
      </c>
      <c r="C47" s="169">
        <v>16.9926</v>
      </c>
      <c r="D47" s="10">
        <v>109</v>
      </c>
      <c r="E47" s="42" t="s">
        <v>343</v>
      </c>
      <c r="F47" s="42" t="s">
        <v>34</v>
      </c>
      <c r="G47" s="42">
        <v>7</v>
      </c>
      <c r="H47" s="42" t="s">
        <v>145</v>
      </c>
      <c r="I47" s="43">
        <v>21.031200000000002</v>
      </c>
      <c r="J47" s="43">
        <v>1.8288000000000002</v>
      </c>
      <c r="K47" s="10">
        <v>135</v>
      </c>
      <c r="L47" s="52" t="s">
        <v>296</v>
      </c>
      <c r="M47" s="42"/>
      <c r="N47" s="42"/>
      <c r="O47" s="42" t="s">
        <v>37</v>
      </c>
      <c r="P47" s="42"/>
      <c r="Q47" s="42"/>
      <c r="R47" s="42"/>
      <c r="S47" s="42"/>
      <c r="T47" s="10"/>
      <c r="U47" s="10"/>
    </row>
    <row r="48" spans="1:21" ht="12.75">
      <c r="A48" s="58">
        <v>40</v>
      </c>
      <c r="B48" s="10" t="s">
        <v>293</v>
      </c>
      <c r="C48" s="169">
        <v>16.9926</v>
      </c>
      <c r="D48" s="10">
        <v>109</v>
      </c>
      <c r="E48" s="42" t="s">
        <v>343</v>
      </c>
      <c r="F48" s="42" t="s">
        <v>34</v>
      </c>
      <c r="G48" s="42">
        <v>7</v>
      </c>
      <c r="H48" s="42" t="s">
        <v>145</v>
      </c>
      <c r="I48" s="43">
        <v>27.127200000000002</v>
      </c>
      <c r="J48" s="43">
        <v>1.8288000000000002</v>
      </c>
      <c r="K48" s="10">
        <v>45</v>
      </c>
      <c r="L48" s="52" t="s">
        <v>262</v>
      </c>
      <c r="M48" s="42"/>
      <c r="N48" s="42"/>
      <c r="O48" s="42" t="s">
        <v>37</v>
      </c>
      <c r="P48" s="42"/>
      <c r="Q48" s="42"/>
      <c r="R48" s="42"/>
      <c r="S48" s="42"/>
      <c r="T48" s="10"/>
      <c r="U48" s="10"/>
    </row>
    <row r="49" spans="1:21" ht="12.75">
      <c r="A49" s="57">
        <v>41</v>
      </c>
      <c r="B49" s="3" t="s">
        <v>144</v>
      </c>
      <c r="C49" s="169">
        <v>5.7531</v>
      </c>
      <c r="D49" s="10">
        <v>269</v>
      </c>
      <c r="E49" s="42" t="s">
        <v>145</v>
      </c>
      <c r="F49" s="42" t="s">
        <v>34</v>
      </c>
      <c r="G49" s="42">
        <v>9</v>
      </c>
      <c r="H49" s="42" t="s">
        <v>145</v>
      </c>
      <c r="I49" s="43">
        <v>28.956000000000003</v>
      </c>
      <c r="J49" s="43">
        <v>1.8288000000000002</v>
      </c>
      <c r="K49" s="10">
        <v>0</v>
      </c>
      <c r="L49" s="52" t="s">
        <v>145</v>
      </c>
      <c r="M49" s="42"/>
      <c r="N49" s="42"/>
      <c r="O49" s="42"/>
      <c r="P49" s="42"/>
      <c r="Q49" s="42"/>
      <c r="R49" s="42" t="s">
        <v>37</v>
      </c>
      <c r="S49" s="42"/>
      <c r="T49" s="10"/>
      <c r="U49" s="10"/>
    </row>
    <row r="50" spans="1:21" ht="12.75">
      <c r="A50" s="58">
        <v>42</v>
      </c>
      <c r="B50" s="10" t="s">
        <v>33</v>
      </c>
      <c r="C50" s="169">
        <v>5.7531</v>
      </c>
      <c r="D50" s="10">
        <v>269</v>
      </c>
      <c r="E50" s="42" t="s">
        <v>145</v>
      </c>
      <c r="F50" s="42" t="s">
        <v>34</v>
      </c>
      <c r="G50" s="42">
        <v>9</v>
      </c>
      <c r="H50" s="42" t="s">
        <v>145</v>
      </c>
      <c r="I50" s="43">
        <v>19.812</v>
      </c>
      <c r="J50" s="43">
        <v>1.8288000000000002</v>
      </c>
      <c r="K50" s="10">
        <v>90</v>
      </c>
      <c r="L50" s="52" t="s">
        <v>36</v>
      </c>
      <c r="M50" s="42"/>
      <c r="N50" s="42"/>
      <c r="O50" s="42"/>
      <c r="P50" s="42"/>
      <c r="Q50" s="42"/>
      <c r="R50" s="42"/>
      <c r="S50" s="42" t="s">
        <v>37</v>
      </c>
      <c r="T50" s="10"/>
      <c r="U50" s="10"/>
    </row>
    <row r="51" spans="1:21" ht="12.75">
      <c r="A51" s="57">
        <v>43</v>
      </c>
      <c r="B51" s="3" t="s">
        <v>146</v>
      </c>
      <c r="C51" s="35">
        <v>4.4958</v>
      </c>
      <c r="D51" s="3">
        <v>349</v>
      </c>
      <c r="E51" s="33" t="s">
        <v>145</v>
      </c>
      <c r="F51" s="33" t="s">
        <v>34</v>
      </c>
      <c r="G51" s="33">
        <v>7</v>
      </c>
      <c r="H51" s="33" t="s">
        <v>145</v>
      </c>
      <c r="I51" s="34">
        <v>35.052</v>
      </c>
      <c r="J51" s="34">
        <v>1.8288000000000002</v>
      </c>
      <c r="K51" s="3">
        <v>170</v>
      </c>
      <c r="L51" s="52" t="s">
        <v>145</v>
      </c>
      <c r="M51" s="33"/>
      <c r="N51" s="33"/>
      <c r="O51" s="33"/>
      <c r="P51" s="33" t="s">
        <v>37</v>
      </c>
      <c r="Q51" s="33"/>
      <c r="R51" s="33"/>
      <c r="S51" s="33"/>
      <c r="T51" s="3">
        <v>180</v>
      </c>
      <c r="U51" s="3"/>
    </row>
    <row r="52" spans="1:21" ht="12.75">
      <c r="A52" s="58">
        <v>44</v>
      </c>
      <c r="B52" s="10" t="s">
        <v>38</v>
      </c>
      <c r="C52" s="169">
        <v>4.4958</v>
      </c>
      <c r="D52" s="10">
        <v>349</v>
      </c>
      <c r="E52" s="42" t="s">
        <v>145</v>
      </c>
      <c r="F52" s="42" t="s">
        <v>34</v>
      </c>
      <c r="G52" s="42">
        <v>7</v>
      </c>
      <c r="H52" s="42" t="s">
        <v>145</v>
      </c>
      <c r="I52" s="43">
        <v>47.244</v>
      </c>
      <c r="J52" s="43">
        <v>1.8288000000000002</v>
      </c>
      <c r="K52" s="10">
        <v>85</v>
      </c>
      <c r="L52" s="52" t="s">
        <v>36</v>
      </c>
      <c r="M52" s="42"/>
      <c r="N52" s="42"/>
      <c r="O52" s="42"/>
      <c r="P52" s="42"/>
      <c r="Q52" s="42"/>
      <c r="R52" s="42" t="s">
        <v>37</v>
      </c>
      <c r="S52" s="42"/>
      <c r="T52" s="10">
        <v>0</v>
      </c>
      <c r="U52" s="10"/>
    </row>
    <row r="53" spans="1:21" ht="12.75">
      <c r="A53" s="57">
        <v>45</v>
      </c>
      <c r="B53" s="10" t="s">
        <v>39</v>
      </c>
      <c r="C53" s="169">
        <v>4.4958</v>
      </c>
      <c r="D53" s="10">
        <v>349</v>
      </c>
      <c r="E53" s="42" t="s">
        <v>145</v>
      </c>
      <c r="F53" s="42" t="s">
        <v>34</v>
      </c>
      <c r="G53" s="42">
        <v>7</v>
      </c>
      <c r="H53" s="42" t="s">
        <v>145</v>
      </c>
      <c r="I53" s="43">
        <v>15.24</v>
      </c>
      <c r="J53" s="43">
        <v>1.8288000000000002</v>
      </c>
      <c r="K53" s="10">
        <v>90</v>
      </c>
      <c r="L53" s="52" t="s">
        <v>36</v>
      </c>
      <c r="M53" s="42"/>
      <c r="N53" s="42"/>
      <c r="O53" s="42"/>
      <c r="P53" s="42"/>
      <c r="Q53" s="42"/>
      <c r="R53" s="42"/>
      <c r="S53" s="42" t="s">
        <v>37</v>
      </c>
      <c r="T53" s="10"/>
      <c r="U53" s="10"/>
    </row>
    <row r="54" spans="1:21" ht="12.75">
      <c r="A54" s="58">
        <v>46</v>
      </c>
      <c r="B54" s="3" t="s">
        <v>42</v>
      </c>
      <c r="C54" s="169">
        <v>7.924799999999999</v>
      </c>
      <c r="D54" s="10">
        <v>353</v>
      </c>
      <c r="E54" s="42" t="s">
        <v>145</v>
      </c>
      <c r="F54" s="42" t="s">
        <v>41</v>
      </c>
      <c r="G54" s="42">
        <v>8</v>
      </c>
      <c r="H54" s="42" t="s">
        <v>145</v>
      </c>
      <c r="I54" s="43">
        <v>6.096</v>
      </c>
      <c r="J54" s="43">
        <v>1.3716000000000002</v>
      </c>
      <c r="K54" s="10">
        <v>100</v>
      </c>
      <c r="L54" s="52" t="s">
        <v>36</v>
      </c>
      <c r="M54" s="42"/>
      <c r="N54" s="42"/>
      <c r="O54" s="42"/>
      <c r="P54" s="42"/>
      <c r="Q54" s="42"/>
      <c r="R54" s="42" t="s">
        <v>37</v>
      </c>
      <c r="S54" s="42"/>
      <c r="T54" s="10">
        <v>0</v>
      </c>
      <c r="U54" s="10"/>
    </row>
    <row r="55" spans="1:21" ht="12.75">
      <c r="A55" s="57">
        <v>47</v>
      </c>
      <c r="B55" s="3" t="s">
        <v>149</v>
      </c>
      <c r="C55" s="35">
        <v>9.753599999999999</v>
      </c>
      <c r="D55" s="3">
        <v>247</v>
      </c>
      <c r="E55" s="33" t="s">
        <v>145</v>
      </c>
      <c r="F55" s="33" t="s">
        <v>34</v>
      </c>
      <c r="G55" s="33">
        <v>8</v>
      </c>
      <c r="H55" s="33" t="s">
        <v>145</v>
      </c>
      <c r="I55" s="34">
        <v>32.004000000000005</v>
      </c>
      <c r="J55" s="34">
        <v>1.6764000000000001</v>
      </c>
      <c r="K55" s="3">
        <v>0</v>
      </c>
      <c r="L55" s="52" t="s">
        <v>145</v>
      </c>
      <c r="M55" s="33"/>
      <c r="N55" s="33"/>
      <c r="O55" s="33"/>
      <c r="P55" s="33"/>
      <c r="Q55" s="33" t="s">
        <v>37</v>
      </c>
      <c r="R55" s="33"/>
      <c r="S55" s="33"/>
      <c r="T55" s="3"/>
      <c r="U55" s="3"/>
    </row>
    <row r="56" spans="1:21" ht="12.75">
      <c r="A56" s="58">
        <v>48</v>
      </c>
      <c r="B56" s="10" t="s">
        <v>150</v>
      </c>
      <c r="C56" s="169">
        <v>9.753599999999999</v>
      </c>
      <c r="D56" s="10">
        <v>247</v>
      </c>
      <c r="E56" s="42" t="s">
        <v>145</v>
      </c>
      <c r="F56" s="42" t="s">
        <v>34</v>
      </c>
      <c r="G56" s="42">
        <v>8</v>
      </c>
      <c r="H56" s="42" t="s">
        <v>145</v>
      </c>
      <c r="I56" s="43">
        <v>3.048</v>
      </c>
      <c r="J56" s="43">
        <v>2.286</v>
      </c>
      <c r="K56" s="10">
        <v>0</v>
      </c>
      <c r="L56" s="52" t="s">
        <v>145</v>
      </c>
      <c r="M56" s="42"/>
      <c r="N56" s="42"/>
      <c r="O56" s="42"/>
      <c r="P56" s="42"/>
      <c r="Q56" s="42" t="s">
        <v>37</v>
      </c>
      <c r="R56" s="42"/>
      <c r="S56" s="42"/>
      <c r="T56" s="10"/>
      <c r="U56" s="10">
        <v>270</v>
      </c>
    </row>
    <row r="57" spans="1:21" ht="12.75">
      <c r="A57" s="57">
        <v>49</v>
      </c>
      <c r="B57" s="10" t="s">
        <v>151</v>
      </c>
      <c r="C57" s="169">
        <v>3.3146999999999998</v>
      </c>
      <c r="D57" s="10">
        <v>224</v>
      </c>
      <c r="E57" s="42" t="s">
        <v>145</v>
      </c>
      <c r="F57" s="42" t="s">
        <v>34</v>
      </c>
      <c r="G57" s="42">
        <v>8</v>
      </c>
      <c r="H57" s="42" t="s">
        <v>145</v>
      </c>
      <c r="I57" s="43">
        <v>16.764</v>
      </c>
      <c r="J57" s="43">
        <v>1.8288000000000002</v>
      </c>
      <c r="K57" s="10">
        <v>5</v>
      </c>
      <c r="L57" s="52" t="s">
        <v>145</v>
      </c>
      <c r="M57" s="42"/>
      <c r="N57" s="42"/>
      <c r="O57" s="42"/>
      <c r="P57" s="42"/>
      <c r="Q57" s="42"/>
      <c r="R57" s="42"/>
      <c r="S57" s="42" t="s">
        <v>37</v>
      </c>
      <c r="T57" s="10"/>
      <c r="U57" s="10"/>
    </row>
    <row r="58" spans="1:21" ht="12.75">
      <c r="A58" s="58">
        <v>50</v>
      </c>
      <c r="B58" s="3" t="s">
        <v>45</v>
      </c>
      <c r="C58" s="169">
        <v>3.3146999999999998</v>
      </c>
      <c r="D58" s="10">
        <v>224</v>
      </c>
      <c r="E58" s="42" t="s">
        <v>145</v>
      </c>
      <c r="F58" s="42" t="s">
        <v>34</v>
      </c>
      <c r="G58" s="42">
        <v>8</v>
      </c>
      <c r="H58" s="42" t="s">
        <v>145</v>
      </c>
      <c r="I58" s="43">
        <v>27.432000000000002</v>
      </c>
      <c r="J58" s="43">
        <v>1.8288000000000002</v>
      </c>
      <c r="K58" s="10">
        <v>90</v>
      </c>
      <c r="L58" s="52" t="s">
        <v>36</v>
      </c>
      <c r="M58" s="42"/>
      <c r="N58" s="42"/>
      <c r="O58" s="42"/>
      <c r="P58" s="42" t="s">
        <v>37</v>
      </c>
      <c r="Q58" s="42"/>
      <c r="R58" s="42"/>
      <c r="S58" s="42"/>
      <c r="T58" s="10"/>
      <c r="U58" s="10"/>
    </row>
    <row r="59" spans="1:21" ht="12.75">
      <c r="A59" s="57">
        <v>51</v>
      </c>
      <c r="B59" s="10" t="s">
        <v>156</v>
      </c>
      <c r="C59" s="169">
        <v>8.1915</v>
      </c>
      <c r="D59" s="10">
        <v>35</v>
      </c>
      <c r="E59" s="42" t="s">
        <v>145</v>
      </c>
      <c r="F59" s="42" t="s">
        <v>34</v>
      </c>
      <c r="G59" s="42">
        <v>8</v>
      </c>
      <c r="H59" s="42" t="s">
        <v>145</v>
      </c>
      <c r="I59" s="43">
        <v>21.336000000000002</v>
      </c>
      <c r="J59" s="43">
        <v>1.6764000000000001</v>
      </c>
      <c r="K59" s="10">
        <v>0</v>
      </c>
      <c r="L59" s="52" t="s">
        <v>145</v>
      </c>
      <c r="M59" s="42"/>
      <c r="N59" s="42"/>
      <c r="O59" s="42"/>
      <c r="P59" s="42" t="s">
        <v>37</v>
      </c>
      <c r="Q59" s="42"/>
      <c r="R59" s="42"/>
      <c r="S59" s="42"/>
      <c r="T59" s="10"/>
      <c r="U59" s="10"/>
    </row>
    <row r="60" spans="1:21" ht="12.75">
      <c r="A60" s="58">
        <v>52</v>
      </c>
      <c r="B60" s="10" t="s">
        <v>55</v>
      </c>
      <c r="C60" s="169">
        <v>8.1915</v>
      </c>
      <c r="D60" s="10">
        <v>35</v>
      </c>
      <c r="E60" s="42" t="s">
        <v>145</v>
      </c>
      <c r="F60" s="42" t="s">
        <v>34</v>
      </c>
      <c r="G60" s="42">
        <v>8</v>
      </c>
      <c r="H60" s="42" t="s">
        <v>145</v>
      </c>
      <c r="I60" s="43">
        <v>10.668000000000001</v>
      </c>
      <c r="J60" s="43">
        <v>1.6764000000000001</v>
      </c>
      <c r="K60" s="10">
        <v>80</v>
      </c>
      <c r="L60" s="52" t="s">
        <v>36</v>
      </c>
      <c r="M60" s="42"/>
      <c r="N60" s="42"/>
      <c r="O60" s="42"/>
      <c r="P60" s="42"/>
      <c r="Q60" s="42"/>
      <c r="R60" s="42"/>
      <c r="S60" s="42" t="s">
        <v>37</v>
      </c>
      <c r="T60" s="10">
        <v>180</v>
      </c>
      <c r="U60" s="10"/>
    </row>
    <row r="61" spans="1:21" ht="12.75">
      <c r="A61" s="57">
        <v>53</v>
      </c>
      <c r="B61" s="10" t="s">
        <v>56</v>
      </c>
      <c r="C61" s="169">
        <v>8.1915</v>
      </c>
      <c r="D61" s="10">
        <v>35</v>
      </c>
      <c r="E61" s="42" t="s">
        <v>145</v>
      </c>
      <c r="F61" s="42" t="s">
        <v>34</v>
      </c>
      <c r="G61" s="42">
        <v>8</v>
      </c>
      <c r="H61" s="42" t="s">
        <v>145</v>
      </c>
      <c r="I61" s="43">
        <v>24.9936</v>
      </c>
      <c r="J61" s="43">
        <v>1.6764000000000001</v>
      </c>
      <c r="K61" s="10">
        <v>90</v>
      </c>
      <c r="L61" s="52" t="s">
        <v>36</v>
      </c>
      <c r="M61" s="42"/>
      <c r="N61" s="42"/>
      <c r="O61" s="42"/>
      <c r="P61" s="42" t="s">
        <v>37</v>
      </c>
      <c r="Q61" s="42"/>
      <c r="R61" s="42"/>
      <c r="S61" s="42"/>
      <c r="T61" s="10"/>
      <c r="U61" s="10"/>
    </row>
    <row r="62" spans="1:21" ht="12.75">
      <c r="A62" s="58">
        <v>54</v>
      </c>
      <c r="B62" s="10" t="s">
        <v>57</v>
      </c>
      <c r="C62" s="169">
        <v>6.400799999999999</v>
      </c>
      <c r="D62" s="10">
        <v>222</v>
      </c>
      <c r="E62" s="42" t="s">
        <v>145</v>
      </c>
      <c r="F62" s="42" t="s">
        <v>34</v>
      </c>
      <c r="G62" s="42">
        <v>8</v>
      </c>
      <c r="H62" s="42" t="s">
        <v>145</v>
      </c>
      <c r="I62" s="43">
        <v>22.250400000000003</v>
      </c>
      <c r="J62" s="43">
        <v>1.8288000000000002</v>
      </c>
      <c r="K62" s="10">
        <v>90</v>
      </c>
      <c r="L62" s="52" t="s">
        <v>36</v>
      </c>
      <c r="M62" s="42"/>
      <c r="N62" s="42"/>
      <c r="O62" s="42"/>
      <c r="P62" s="42"/>
      <c r="Q62" s="42"/>
      <c r="R62" s="42" t="s">
        <v>37</v>
      </c>
      <c r="S62" s="42"/>
      <c r="T62" s="10"/>
      <c r="U62" s="10"/>
    </row>
    <row r="63" spans="1:21" ht="12.75">
      <c r="A63" s="57">
        <v>55</v>
      </c>
      <c r="B63" s="3" t="s">
        <v>157</v>
      </c>
      <c r="C63" s="35">
        <v>6.400799999999999</v>
      </c>
      <c r="D63" s="3">
        <v>222</v>
      </c>
      <c r="E63" s="33" t="s">
        <v>145</v>
      </c>
      <c r="F63" s="33" t="s">
        <v>34</v>
      </c>
      <c r="G63" s="33">
        <v>8</v>
      </c>
      <c r="H63" s="33" t="s">
        <v>145</v>
      </c>
      <c r="I63" s="34">
        <v>11.5824</v>
      </c>
      <c r="J63" s="34">
        <v>1.8288000000000002</v>
      </c>
      <c r="K63" s="3">
        <v>0</v>
      </c>
      <c r="L63" s="52" t="s">
        <v>145</v>
      </c>
      <c r="M63" s="33"/>
      <c r="N63" s="33"/>
      <c r="O63" s="33"/>
      <c r="P63" s="33" t="s">
        <v>37</v>
      </c>
      <c r="Q63" s="33"/>
      <c r="R63" s="33"/>
      <c r="S63" s="33"/>
      <c r="T63" s="3"/>
      <c r="U63" s="3"/>
    </row>
    <row r="64" spans="1:21" ht="12.75">
      <c r="A64" s="58">
        <v>56</v>
      </c>
      <c r="B64" s="10" t="s">
        <v>158</v>
      </c>
      <c r="C64" s="169">
        <v>6.400799999999999</v>
      </c>
      <c r="D64" s="10">
        <v>222</v>
      </c>
      <c r="E64" s="42" t="s">
        <v>145</v>
      </c>
      <c r="F64" s="42" t="s">
        <v>34</v>
      </c>
      <c r="G64" s="42">
        <v>8</v>
      </c>
      <c r="H64" s="42" t="s">
        <v>145</v>
      </c>
      <c r="I64" s="43">
        <v>28.651200000000003</v>
      </c>
      <c r="J64" s="43">
        <v>1.8288000000000002</v>
      </c>
      <c r="K64" s="10">
        <v>0</v>
      </c>
      <c r="L64" s="52" t="s">
        <v>145</v>
      </c>
      <c r="M64" s="42"/>
      <c r="N64" s="42"/>
      <c r="O64" s="42"/>
      <c r="P64" s="42" t="s">
        <v>37</v>
      </c>
      <c r="Q64" s="42"/>
      <c r="R64" s="42"/>
      <c r="S64" s="42"/>
      <c r="T64" s="10"/>
      <c r="U64" s="10"/>
    </row>
    <row r="65" spans="1:21" ht="12.75">
      <c r="A65" s="57">
        <v>57</v>
      </c>
      <c r="B65" s="10" t="s">
        <v>316</v>
      </c>
      <c r="C65" s="169">
        <v>18.8976</v>
      </c>
      <c r="D65" s="10">
        <v>290</v>
      </c>
      <c r="E65" s="42" t="s">
        <v>145</v>
      </c>
      <c r="F65" s="42" t="s">
        <v>34</v>
      </c>
      <c r="G65" s="42">
        <v>8</v>
      </c>
      <c r="H65" s="42" t="s">
        <v>145</v>
      </c>
      <c r="I65" s="43">
        <v>7.62</v>
      </c>
      <c r="J65" s="43">
        <v>1.8288000000000002</v>
      </c>
      <c r="K65" s="10">
        <v>70</v>
      </c>
      <c r="L65" s="52"/>
      <c r="M65" s="42"/>
      <c r="N65" s="42"/>
      <c r="O65" s="42"/>
      <c r="P65" s="42"/>
      <c r="Q65" s="42"/>
      <c r="R65" s="42" t="s">
        <v>37</v>
      </c>
      <c r="S65" s="42"/>
      <c r="T65" s="10">
        <v>340</v>
      </c>
      <c r="U65" s="10"/>
    </row>
    <row r="66" spans="1:21" ht="12.75">
      <c r="A66" s="58">
        <v>58</v>
      </c>
      <c r="B66" s="3" t="s">
        <v>317</v>
      </c>
      <c r="C66" s="35">
        <v>18.8976</v>
      </c>
      <c r="D66" s="3">
        <v>290</v>
      </c>
      <c r="E66" s="33" t="s">
        <v>145</v>
      </c>
      <c r="F66" s="33" t="s">
        <v>34</v>
      </c>
      <c r="G66" s="33">
        <v>8</v>
      </c>
      <c r="H66" s="33" t="s">
        <v>145</v>
      </c>
      <c r="I66" s="34">
        <v>12.4968</v>
      </c>
      <c r="J66" s="34">
        <v>1.8288000000000002</v>
      </c>
      <c r="K66" s="3">
        <v>20</v>
      </c>
      <c r="L66" s="52"/>
      <c r="M66" s="33"/>
      <c r="N66" s="33"/>
      <c r="O66" s="33"/>
      <c r="P66" s="33" t="s">
        <v>37</v>
      </c>
      <c r="Q66" s="33"/>
      <c r="R66" s="33"/>
      <c r="S66" s="33"/>
      <c r="T66" s="3"/>
      <c r="U66" s="3"/>
    </row>
    <row r="67" spans="1:21" ht="12.75">
      <c r="A67" s="57">
        <v>59</v>
      </c>
      <c r="B67" s="10" t="s">
        <v>164</v>
      </c>
      <c r="C67" s="169">
        <v>14.5542</v>
      </c>
      <c r="D67" s="10">
        <v>300</v>
      </c>
      <c r="E67" s="42" t="s">
        <v>145</v>
      </c>
      <c r="F67" s="42" t="s">
        <v>34</v>
      </c>
      <c r="G67" s="42">
        <v>8</v>
      </c>
      <c r="H67" s="42" t="s">
        <v>145</v>
      </c>
      <c r="I67" s="43">
        <v>27.432000000000002</v>
      </c>
      <c r="J67" s="43">
        <v>1.8288000000000002</v>
      </c>
      <c r="K67" s="10">
        <v>0</v>
      </c>
      <c r="L67" s="52" t="s">
        <v>145</v>
      </c>
      <c r="M67" s="42"/>
      <c r="N67" s="42"/>
      <c r="O67" s="42"/>
      <c r="P67" s="42"/>
      <c r="Q67" s="42"/>
      <c r="R67" s="42" t="s">
        <v>37</v>
      </c>
      <c r="S67" s="42"/>
      <c r="T67" s="10"/>
      <c r="U67" s="10"/>
    </row>
    <row r="68" spans="1:21" ht="12.75">
      <c r="A68" s="58">
        <v>60</v>
      </c>
      <c r="B68" s="10" t="s">
        <v>62</v>
      </c>
      <c r="C68" s="169">
        <v>14.5542</v>
      </c>
      <c r="D68" s="10">
        <v>300</v>
      </c>
      <c r="E68" s="42" t="s">
        <v>145</v>
      </c>
      <c r="F68" s="42" t="s">
        <v>34</v>
      </c>
      <c r="G68" s="42">
        <v>8</v>
      </c>
      <c r="H68" s="42" t="s">
        <v>145</v>
      </c>
      <c r="I68" s="43">
        <v>7.62</v>
      </c>
      <c r="J68" s="43">
        <v>1.8288000000000002</v>
      </c>
      <c r="K68" s="10">
        <v>90</v>
      </c>
      <c r="L68" s="52" t="s">
        <v>36</v>
      </c>
      <c r="M68" s="42"/>
      <c r="N68" s="42"/>
      <c r="O68" s="42"/>
      <c r="P68" s="42"/>
      <c r="Q68" s="42"/>
      <c r="R68" s="42" t="s">
        <v>37</v>
      </c>
      <c r="S68" s="42"/>
      <c r="T68" s="10"/>
      <c r="U68" s="10"/>
    </row>
    <row r="69" spans="1:21" ht="12.75">
      <c r="A69" s="57">
        <v>61</v>
      </c>
      <c r="B69" s="10" t="s">
        <v>63</v>
      </c>
      <c r="C69" s="169">
        <v>14.5542</v>
      </c>
      <c r="D69" s="10">
        <v>300</v>
      </c>
      <c r="E69" s="42" t="s">
        <v>145</v>
      </c>
      <c r="F69" s="42" t="s">
        <v>34</v>
      </c>
      <c r="G69" s="42">
        <v>8</v>
      </c>
      <c r="H69" s="42" t="s">
        <v>145</v>
      </c>
      <c r="I69" s="43">
        <v>2.1336</v>
      </c>
      <c r="J69" s="43">
        <v>1.8288000000000002</v>
      </c>
      <c r="K69" s="10">
        <v>90</v>
      </c>
      <c r="L69" s="52" t="s">
        <v>36</v>
      </c>
      <c r="M69" s="42"/>
      <c r="N69" s="42"/>
      <c r="O69" s="42"/>
      <c r="P69" s="42"/>
      <c r="Q69" s="42"/>
      <c r="R69" s="42" t="s">
        <v>37</v>
      </c>
      <c r="S69" s="42"/>
      <c r="T69" s="10"/>
      <c r="U69" s="10"/>
    </row>
    <row r="70" spans="1:21" ht="12.75">
      <c r="A70" s="58">
        <v>62</v>
      </c>
      <c r="B70" s="3" t="s">
        <v>64</v>
      </c>
      <c r="C70" s="169">
        <v>6.9723</v>
      </c>
      <c r="D70" s="10">
        <v>345</v>
      </c>
      <c r="E70" s="42" t="s">
        <v>145</v>
      </c>
      <c r="F70" s="42" t="s">
        <v>34</v>
      </c>
      <c r="G70" s="42">
        <v>6</v>
      </c>
      <c r="H70" s="42" t="s">
        <v>145</v>
      </c>
      <c r="I70" s="43">
        <v>19.812</v>
      </c>
      <c r="J70" s="43">
        <v>1.8288000000000002</v>
      </c>
      <c r="K70" s="10">
        <v>90</v>
      </c>
      <c r="L70" s="52" t="s">
        <v>36</v>
      </c>
      <c r="M70" s="42"/>
      <c r="N70" s="42"/>
      <c r="O70" s="42"/>
      <c r="P70" s="42"/>
      <c r="Q70" s="42"/>
      <c r="R70" s="42" t="s">
        <v>37</v>
      </c>
      <c r="S70" s="42"/>
      <c r="T70" s="10">
        <v>0</v>
      </c>
      <c r="U70" s="10"/>
    </row>
    <row r="71" spans="1:21" ht="12.75">
      <c r="A71" s="57">
        <v>63</v>
      </c>
      <c r="B71" s="3" t="s">
        <v>166</v>
      </c>
      <c r="C71" s="169">
        <v>6.9723</v>
      </c>
      <c r="D71" s="10">
        <v>345</v>
      </c>
      <c r="E71" s="42" t="s">
        <v>145</v>
      </c>
      <c r="F71" s="42" t="s">
        <v>34</v>
      </c>
      <c r="G71" s="42">
        <v>6</v>
      </c>
      <c r="H71" s="42" t="s">
        <v>145</v>
      </c>
      <c r="I71" s="43">
        <v>31.6992</v>
      </c>
      <c r="J71" s="43">
        <v>1.8288000000000002</v>
      </c>
      <c r="K71" s="10">
        <v>0</v>
      </c>
      <c r="L71" s="52" t="s">
        <v>145</v>
      </c>
      <c r="M71" s="42"/>
      <c r="N71" s="42"/>
      <c r="O71" s="42"/>
      <c r="P71" s="42" t="s">
        <v>37</v>
      </c>
      <c r="Q71" s="42"/>
      <c r="R71" s="42"/>
      <c r="S71" s="42"/>
      <c r="T71" s="10"/>
      <c r="U71" s="10"/>
    </row>
    <row r="72" spans="1:21" ht="12.75">
      <c r="A72" s="58">
        <v>64</v>
      </c>
      <c r="B72" s="3" t="s">
        <v>167</v>
      </c>
      <c r="C72" s="169">
        <v>6.9723</v>
      </c>
      <c r="D72" s="10">
        <v>345</v>
      </c>
      <c r="E72" s="42" t="s">
        <v>145</v>
      </c>
      <c r="F72" s="42" t="s">
        <v>34</v>
      </c>
      <c r="G72" s="42">
        <v>6</v>
      </c>
      <c r="H72" s="42" t="s">
        <v>145</v>
      </c>
      <c r="I72" s="43">
        <v>17.3736</v>
      </c>
      <c r="J72" s="43">
        <v>1.8288000000000002</v>
      </c>
      <c r="K72" s="10">
        <v>5</v>
      </c>
      <c r="L72" s="52" t="s">
        <v>145</v>
      </c>
      <c r="M72" s="42"/>
      <c r="N72" s="42"/>
      <c r="O72" s="42"/>
      <c r="P72" s="42" t="s">
        <v>37</v>
      </c>
      <c r="Q72" s="42"/>
      <c r="R72" s="42"/>
      <c r="S72" s="42"/>
      <c r="T72" s="10"/>
      <c r="U72" s="10"/>
    </row>
    <row r="73" spans="1:21" ht="12.75">
      <c r="A73" s="57">
        <v>65</v>
      </c>
      <c r="B73" s="10" t="s">
        <v>318</v>
      </c>
      <c r="C73" s="169">
        <v>9.2583</v>
      </c>
      <c r="D73" s="10">
        <v>78</v>
      </c>
      <c r="E73" s="42" t="s">
        <v>145</v>
      </c>
      <c r="F73" s="42" t="s">
        <v>34</v>
      </c>
      <c r="G73" s="42">
        <v>6</v>
      </c>
      <c r="H73" s="42" t="s">
        <v>145</v>
      </c>
      <c r="I73" s="43">
        <v>19.5072</v>
      </c>
      <c r="J73" s="43">
        <v>1.8288000000000002</v>
      </c>
      <c r="K73" s="10">
        <v>110</v>
      </c>
      <c r="L73" s="52"/>
      <c r="M73" s="42"/>
      <c r="N73" s="42"/>
      <c r="O73" s="42"/>
      <c r="P73" s="42"/>
      <c r="Q73" s="42"/>
      <c r="R73" s="42" t="s">
        <v>37</v>
      </c>
      <c r="S73" s="42"/>
      <c r="T73" s="10">
        <v>200</v>
      </c>
      <c r="U73" s="10"/>
    </row>
    <row r="74" spans="1:21" ht="12.75">
      <c r="A74" s="58">
        <v>66</v>
      </c>
      <c r="B74" s="3" t="s">
        <v>168</v>
      </c>
      <c r="C74" s="35">
        <v>9.2583</v>
      </c>
      <c r="D74" s="3">
        <v>78</v>
      </c>
      <c r="E74" s="33" t="s">
        <v>145</v>
      </c>
      <c r="F74" s="33" t="s">
        <v>34</v>
      </c>
      <c r="G74" s="33">
        <v>6</v>
      </c>
      <c r="H74" s="33" t="s">
        <v>145</v>
      </c>
      <c r="I74" s="34">
        <v>19.5072</v>
      </c>
      <c r="J74" s="34">
        <v>1.8288000000000002</v>
      </c>
      <c r="K74" s="3">
        <v>0</v>
      </c>
      <c r="L74" s="52" t="s">
        <v>145</v>
      </c>
      <c r="M74" s="33"/>
      <c r="N74" s="33"/>
      <c r="O74" s="33"/>
      <c r="P74" s="33"/>
      <c r="Q74" s="33"/>
      <c r="R74" s="33"/>
      <c r="S74" s="33" t="s">
        <v>37</v>
      </c>
      <c r="T74" s="3">
        <v>270</v>
      </c>
      <c r="U74" s="3"/>
    </row>
    <row r="75" spans="1:21" ht="12.75">
      <c r="A75" s="57">
        <v>67</v>
      </c>
      <c r="B75" s="3" t="s">
        <v>170</v>
      </c>
      <c r="C75" s="35">
        <v>8.2296</v>
      </c>
      <c r="D75" s="3">
        <v>313</v>
      </c>
      <c r="E75" s="33" t="s">
        <v>145</v>
      </c>
      <c r="F75" s="33" t="s">
        <v>34</v>
      </c>
      <c r="G75" s="33">
        <v>8</v>
      </c>
      <c r="H75" s="33" t="s">
        <v>145</v>
      </c>
      <c r="I75" s="34">
        <v>16.764</v>
      </c>
      <c r="J75" s="34">
        <v>1.6764000000000001</v>
      </c>
      <c r="K75" s="3">
        <v>0</v>
      </c>
      <c r="L75" s="52" t="s">
        <v>145</v>
      </c>
      <c r="M75" s="33"/>
      <c r="N75" s="33"/>
      <c r="O75" s="33"/>
      <c r="P75" s="33"/>
      <c r="Q75" s="33"/>
      <c r="R75" s="33" t="s">
        <v>37</v>
      </c>
      <c r="S75" s="33"/>
      <c r="T75" s="3">
        <v>90</v>
      </c>
      <c r="U75" s="3"/>
    </row>
    <row r="76" spans="1:21" ht="12.75">
      <c r="A76" s="58">
        <v>68</v>
      </c>
      <c r="B76" s="10" t="s">
        <v>65</v>
      </c>
      <c r="C76" s="169">
        <v>8.2296</v>
      </c>
      <c r="D76" s="10">
        <v>313</v>
      </c>
      <c r="E76" s="42" t="s">
        <v>145</v>
      </c>
      <c r="F76" s="42" t="s">
        <v>34</v>
      </c>
      <c r="G76" s="42">
        <v>8</v>
      </c>
      <c r="H76" s="42" t="s">
        <v>145</v>
      </c>
      <c r="I76" s="43">
        <v>28.346400000000003</v>
      </c>
      <c r="J76" s="43">
        <v>1.9812</v>
      </c>
      <c r="K76" s="10">
        <v>90</v>
      </c>
      <c r="L76" s="52" t="s">
        <v>36</v>
      </c>
      <c r="M76" s="42"/>
      <c r="N76" s="42"/>
      <c r="O76" s="42"/>
      <c r="P76" s="42"/>
      <c r="Q76" s="42"/>
      <c r="R76" s="42" t="s">
        <v>37</v>
      </c>
      <c r="S76" s="42"/>
      <c r="T76" s="10">
        <v>0</v>
      </c>
      <c r="U76" s="10">
        <v>180</v>
      </c>
    </row>
    <row r="77" spans="1:21" ht="12.75">
      <c r="A77" s="57">
        <v>69</v>
      </c>
      <c r="B77" s="10" t="s">
        <v>66</v>
      </c>
      <c r="C77" s="169">
        <v>8.2296</v>
      </c>
      <c r="D77" s="10">
        <v>313</v>
      </c>
      <c r="E77" s="42" t="s">
        <v>145</v>
      </c>
      <c r="F77" s="42" t="s">
        <v>34</v>
      </c>
      <c r="G77" s="42">
        <v>8</v>
      </c>
      <c r="H77" s="42" t="s">
        <v>145</v>
      </c>
      <c r="I77" s="43">
        <v>22.86</v>
      </c>
      <c r="J77" s="43">
        <v>1.9812</v>
      </c>
      <c r="K77" s="10">
        <v>90</v>
      </c>
      <c r="L77" s="52" t="s">
        <v>36</v>
      </c>
      <c r="M77" s="42"/>
      <c r="N77" s="42"/>
      <c r="O77" s="42"/>
      <c r="P77" s="42"/>
      <c r="Q77" s="42"/>
      <c r="R77" s="42" t="s">
        <v>37</v>
      </c>
      <c r="S77" s="42"/>
      <c r="T77" s="10">
        <v>0</v>
      </c>
      <c r="U77" s="10"/>
    </row>
    <row r="78" spans="1:21" ht="12.75">
      <c r="A78" s="58">
        <v>70</v>
      </c>
      <c r="B78" s="3" t="s">
        <v>171</v>
      </c>
      <c r="C78" s="35">
        <v>7.1628</v>
      </c>
      <c r="D78" s="3">
        <v>47</v>
      </c>
      <c r="E78" s="33" t="s">
        <v>145</v>
      </c>
      <c r="F78" s="33" t="s">
        <v>34</v>
      </c>
      <c r="G78" s="33">
        <v>8</v>
      </c>
      <c r="H78" s="33" t="s">
        <v>145</v>
      </c>
      <c r="I78" s="34">
        <v>10.668000000000001</v>
      </c>
      <c r="J78" s="34">
        <v>1.423416</v>
      </c>
      <c r="K78" s="3">
        <v>0</v>
      </c>
      <c r="L78" s="52" t="s">
        <v>145</v>
      </c>
      <c r="M78" s="33"/>
      <c r="N78" s="33"/>
      <c r="O78" s="33"/>
      <c r="P78" s="33" t="s">
        <v>37</v>
      </c>
      <c r="Q78" s="33"/>
      <c r="R78" s="33"/>
      <c r="S78" s="33"/>
      <c r="T78" s="3"/>
      <c r="U78" s="3"/>
    </row>
    <row r="79" spans="1:21" ht="12.75">
      <c r="A79" s="57">
        <v>71</v>
      </c>
      <c r="B79" s="3" t="s">
        <v>67</v>
      </c>
      <c r="C79" s="35">
        <v>7.1628</v>
      </c>
      <c r="D79" s="3">
        <v>47</v>
      </c>
      <c r="E79" s="33" t="s">
        <v>145</v>
      </c>
      <c r="F79" s="33" t="s">
        <v>34</v>
      </c>
      <c r="G79" s="33">
        <v>8</v>
      </c>
      <c r="H79" s="33" t="s">
        <v>145</v>
      </c>
      <c r="I79" s="34">
        <v>18.288</v>
      </c>
      <c r="J79" s="34">
        <v>1.423416</v>
      </c>
      <c r="K79" s="3">
        <v>90</v>
      </c>
      <c r="L79" s="52" t="s">
        <v>36</v>
      </c>
      <c r="M79" s="33"/>
      <c r="N79" s="33"/>
      <c r="O79" s="33"/>
      <c r="P79" s="33" t="s">
        <v>37</v>
      </c>
      <c r="Q79" s="33"/>
      <c r="R79" s="33"/>
      <c r="S79" s="33"/>
      <c r="T79" s="3"/>
      <c r="U79" s="3"/>
    </row>
    <row r="80" spans="1:21" ht="12.75">
      <c r="A80" s="58">
        <v>72</v>
      </c>
      <c r="B80" s="10" t="s">
        <v>68</v>
      </c>
      <c r="C80" s="169">
        <v>7.1628</v>
      </c>
      <c r="D80" s="10">
        <v>47</v>
      </c>
      <c r="E80" s="42" t="s">
        <v>145</v>
      </c>
      <c r="F80" s="42" t="s">
        <v>34</v>
      </c>
      <c r="G80" s="42">
        <v>8</v>
      </c>
      <c r="H80" s="42" t="s">
        <v>145</v>
      </c>
      <c r="I80" s="43">
        <v>22.86</v>
      </c>
      <c r="J80" s="43">
        <v>1.423416</v>
      </c>
      <c r="K80" s="10">
        <v>90</v>
      </c>
      <c r="L80" s="52" t="s">
        <v>36</v>
      </c>
      <c r="M80" s="42"/>
      <c r="N80" s="42"/>
      <c r="O80" s="42"/>
      <c r="P80" s="42" t="s">
        <v>37</v>
      </c>
      <c r="Q80" s="42"/>
      <c r="R80" s="42"/>
      <c r="S80" s="42"/>
      <c r="T80" s="10"/>
      <c r="U80" s="10"/>
    </row>
    <row r="81" spans="1:21" ht="12.75">
      <c r="A81" s="57">
        <v>73</v>
      </c>
      <c r="B81" s="10" t="s">
        <v>172</v>
      </c>
      <c r="C81" s="169">
        <v>4.876799999999999</v>
      </c>
      <c r="D81" s="10">
        <v>331</v>
      </c>
      <c r="E81" s="42" t="s">
        <v>145</v>
      </c>
      <c r="F81" s="42" t="s">
        <v>34</v>
      </c>
      <c r="G81" s="42">
        <v>8</v>
      </c>
      <c r="H81" s="42" t="s">
        <v>145</v>
      </c>
      <c r="I81" s="43">
        <v>17.9832</v>
      </c>
      <c r="J81" s="43">
        <v>1.6764000000000001</v>
      </c>
      <c r="K81" s="10">
        <v>0</v>
      </c>
      <c r="L81" s="52" t="s">
        <v>145</v>
      </c>
      <c r="M81" s="42"/>
      <c r="N81" s="42"/>
      <c r="O81" s="42"/>
      <c r="P81" s="42"/>
      <c r="Q81" s="42"/>
      <c r="R81" s="42" t="s">
        <v>37</v>
      </c>
      <c r="S81" s="42"/>
      <c r="T81" s="10"/>
      <c r="U81" s="10"/>
    </row>
    <row r="82" spans="1:21" ht="12.75">
      <c r="A82" s="58">
        <v>74</v>
      </c>
      <c r="B82" s="3" t="s">
        <v>69</v>
      </c>
      <c r="C82" s="169">
        <v>4.876799999999999</v>
      </c>
      <c r="D82" s="10">
        <v>331</v>
      </c>
      <c r="E82" s="42" t="s">
        <v>145</v>
      </c>
      <c r="F82" s="42" t="s">
        <v>34</v>
      </c>
      <c r="G82" s="42">
        <v>8</v>
      </c>
      <c r="H82" s="42" t="s">
        <v>145</v>
      </c>
      <c r="I82" s="43">
        <v>16.4592</v>
      </c>
      <c r="J82" s="43">
        <v>1.6764000000000001</v>
      </c>
      <c r="K82" s="10">
        <v>90</v>
      </c>
      <c r="L82" s="52" t="s">
        <v>36</v>
      </c>
      <c r="M82" s="42"/>
      <c r="N82" s="42"/>
      <c r="O82" s="42"/>
      <c r="P82" s="42"/>
      <c r="Q82" s="42"/>
      <c r="R82" s="42"/>
      <c r="S82" s="42" t="s">
        <v>37</v>
      </c>
      <c r="T82" s="10">
        <v>180</v>
      </c>
      <c r="U82" s="10"/>
    </row>
    <row r="83" spans="1:21" ht="12.75">
      <c r="A83" s="57">
        <v>75</v>
      </c>
      <c r="B83" s="3" t="s">
        <v>70</v>
      </c>
      <c r="C83" s="35">
        <v>4.876799999999999</v>
      </c>
      <c r="D83" s="3">
        <v>331</v>
      </c>
      <c r="E83" s="33" t="s">
        <v>145</v>
      </c>
      <c r="F83" s="33" t="s">
        <v>34</v>
      </c>
      <c r="G83" s="33">
        <v>8</v>
      </c>
      <c r="H83" s="33" t="s">
        <v>145</v>
      </c>
      <c r="I83" s="34">
        <v>18.288</v>
      </c>
      <c r="J83" s="34">
        <v>1.6764000000000001</v>
      </c>
      <c r="K83" s="3">
        <v>90</v>
      </c>
      <c r="L83" s="52" t="s">
        <v>36</v>
      </c>
      <c r="M83" s="33"/>
      <c r="N83" s="33"/>
      <c r="O83" s="33"/>
      <c r="P83" s="33"/>
      <c r="Q83" s="33"/>
      <c r="R83" s="33"/>
      <c r="S83" s="33" t="s">
        <v>37</v>
      </c>
      <c r="T83" s="3">
        <v>180</v>
      </c>
      <c r="U83" s="3"/>
    </row>
    <row r="84" spans="1:21" ht="12.75">
      <c r="A84" s="58">
        <v>76</v>
      </c>
      <c r="B84" s="10" t="s">
        <v>173</v>
      </c>
      <c r="C84" s="169">
        <v>7.581899999999999</v>
      </c>
      <c r="D84" s="10">
        <v>313</v>
      </c>
      <c r="E84" s="42" t="s">
        <v>145</v>
      </c>
      <c r="F84" s="42" t="s">
        <v>34</v>
      </c>
      <c r="G84" s="42">
        <v>8</v>
      </c>
      <c r="H84" s="42" t="s">
        <v>145</v>
      </c>
      <c r="I84" s="43">
        <v>18.288</v>
      </c>
      <c r="J84" s="43">
        <v>1.8288000000000002</v>
      </c>
      <c r="K84" s="10">
        <v>0</v>
      </c>
      <c r="L84" s="52" t="s">
        <v>145</v>
      </c>
      <c r="M84" s="42"/>
      <c r="N84" s="42"/>
      <c r="O84" s="42"/>
      <c r="P84" s="42" t="s">
        <v>37</v>
      </c>
      <c r="Q84" s="42"/>
      <c r="R84" s="42"/>
      <c r="S84" s="42"/>
      <c r="T84" s="10"/>
      <c r="U84" s="10"/>
    </row>
    <row r="85" spans="1:21" ht="12.75">
      <c r="A85" s="57">
        <v>77</v>
      </c>
      <c r="B85" s="10" t="s">
        <v>71</v>
      </c>
      <c r="C85" s="169">
        <v>7.581899999999999</v>
      </c>
      <c r="D85" s="10">
        <v>313</v>
      </c>
      <c r="E85" s="42" t="s">
        <v>145</v>
      </c>
      <c r="F85" s="42" t="s">
        <v>34</v>
      </c>
      <c r="G85" s="42">
        <v>8</v>
      </c>
      <c r="H85" s="42" t="s">
        <v>145</v>
      </c>
      <c r="I85" s="43">
        <v>31.0896</v>
      </c>
      <c r="J85" s="43">
        <v>1.8288000000000002</v>
      </c>
      <c r="K85" s="10">
        <v>90</v>
      </c>
      <c r="L85" s="52" t="s">
        <v>36</v>
      </c>
      <c r="M85" s="42"/>
      <c r="N85" s="42"/>
      <c r="O85" s="42"/>
      <c r="P85" s="42" t="s">
        <v>37</v>
      </c>
      <c r="Q85" s="42"/>
      <c r="R85" s="42"/>
      <c r="S85" s="42"/>
      <c r="T85" s="10"/>
      <c r="U85" s="10">
        <v>0</v>
      </c>
    </row>
    <row r="86" spans="1:21" ht="12.75">
      <c r="A86" s="58">
        <v>78</v>
      </c>
      <c r="B86" s="10" t="s">
        <v>72</v>
      </c>
      <c r="C86" s="169">
        <v>7.581899999999999</v>
      </c>
      <c r="D86" s="10">
        <v>313</v>
      </c>
      <c r="E86" s="42" t="s">
        <v>145</v>
      </c>
      <c r="F86" s="42" t="s">
        <v>34</v>
      </c>
      <c r="G86" s="42">
        <v>8</v>
      </c>
      <c r="H86" s="42" t="s">
        <v>145</v>
      </c>
      <c r="I86" s="43">
        <v>21.945600000000002</v>
      </c>
      <c r="J86" s="43">
        <v>1.8288000000000002</v>
      </c>
      <c r="K86" s="10">
        <v>90</v>
      </c>
      <c r="L86" s="52" t="s">
        <v>36</v>
      </c>
      <c r="M86" s="42"/>
      <c r="N86" s="42"/>
      <c r="O86" s="42"/>
      <c r="P86" s="42"/>
      <c r="Q86" s="42"/>
      <c r="R86" s="42" t="s">
        <v>37</v>
      </c>
      <c r="S86" s="42"/>
      <c r="T86" s="10">
        <v>180</v>
      </c>
      <c r="U86" s="10">
        <v>180</v>
      </c>
    </row>
    <row r="87" spans="1:21" ht="12.75">
      <c r="A87" s="57">
        <v>79</v>
      </c>
      <c r="B87" s="10" t="s">
        <v>73</v>
      </c>
      <c r="C87" s="169">
        <v>3.4671</v>
      </c>
      <c r="D87" s="10">
        <v>316</v>
      </c>
      <c r="E87" s="42" t="s">
        <v>145</v>
      </c>
      <c r="F87" s="42" t="s">
        <v>34</v>
      </c>
      <c r="G87" s="42">
        <v>8</v>
      </c>
      <c r="H87" s="42" t="s">
        <v>145</v>
      </c>
      <c r="I87" s="43">
        <v>16.154400000000003</v>
      </c>
      <c r="J87" s="43">
        <v>1.8288000000000002</v>
      </c>
      <c r="K87" s="10">
        <v>100</v>
      </c>
      <c r="L87" s="52" t="s">
        <v>36</v>
      </c>
      <c r="M87" s="42"/>
      <c r="N87" s="42"/>
      <c r="O87" s="42"/>
      <c r="P87" s="42"/>
      <c r="Q87" s="42"/>
      <c r="R87" s="42"/>
      <c r="S87" s="42" t="s">
        <v>37</v>
      </c>
      <c r="T87" s="10"/>
      <c r="U87" s="10"/>
    </row>
    <row r="88" spans="1:21" ht="12.75">
      <c r="A88" s="58">
        <v>80</v>
      </c>
      <c r="B88" s="10" t="s">
        <v>174</v>
      </c>
      <c r="C88" s="169">
        <v>3.4671</v>
      </c>
      <c r="D88" s="10">
        <v>316</v>
      </c>
      <c r="E88" s="42" t="s">
        <v>145</v>
      </c>
      <c r="F88" s="42" t="s">
        <v>34</v>
      </c>
      <c r="G88" s="42">
        <v>8</v>
      </c>
      <c r="H88" s="42" t="s">
        <v>145</v>
      </c>
      <c r="I88" s="43">
        <v>30.48</v>
      </c>
      <c r="J88" s="43">
        <v>1.8288000000000002</v>
      </c>
      <c r="K88" s="10">
        <v>10</v>
      </c>
      <c r="L88" s="52" t="s">
        <v>145</v>
      </c>
      <c r="M88" s="42"/>
      <c r="N88" s="42"/>
      <c r="O88" s="42"/>
      <c r="P88" s="42"/>
      <c r="Q88" s="42"/>
      <c r="R88" s="42" t="s">
        <v>37</v>
      </c>
      <c r="S88" s="42"/>
      <c r="T88" s="10"/>
      <c r="U88" s="10"/>
    </row>
    <row r="89" spans="1:21" ht="12.75">
      <c r="A89" s="57">
        <v>81</v>
      </c>
      <c r="B89" s="10" t="s">
        <v>265</v>
      </c>
      <c r="C89" s="169">
        <v>20.8788</v>
      </c>
      <c r="D89" s="10">
        <v>149</v>
      </c>
      <c r="E89" s="42" t="s">
        <v>343</v>
      </c>
      <c r="F89" s="42" t="s">
        <v>34</v>
      </c>
      <c r="G89" s="42">
        <v>7</v>
      </c>
      <c r="H89" s="42" t="s">
        <v>145</v>
      </c>
      <c r="I89" s="43">
        <v>12.192</v>
      </c>
      <c r="J89" s="43">
        <v>1.8288000000000002</v>
      </c>
      <c r="K89" s="10">
        <v>45</v>
      </c>
      <c r="L89" s="52" t="s">
        <v>262</v>
      </c>
      <c r="M89" s="42"/>
      <c r="N89" s="42"/>
      <c r="O89" s="42"/>
      <c r="P89" s="42"/>
      <c r="Q89" s="42"/>
      <c r="R89" s="42"/>
      <c r="S89" s="42" t="s">
        <v>37</v>
      </c>
      <c r="T89" s="10"/>
      <c r="U89" s="10"/>
    </row>
    <row r="90" spans="1:21" ht="12.75">
      <c r="A90" s="58">
        <v>82</v>
      </c>
      <c r="B90" s="3" t="s">
        <v>177</v>
      </c>
      <c r="C90" s="35">
        <v>10.401299999999999</v>
      </c>
      <c r="D90" s="3">
        <v>13</v>
      </c>
      <c r="E90" s="33" t="s">
        <v>145</v>
      </c>
      <c r="F90" s="33" t="s">
        <v>41</v>
      </c>
      <c r="G90" s="33">
        <v>8</v>
      </c>
      <c r="H90" s="33" t="s">
        <v>145</v>
      </c>
      <c r="I90" s="34">
        <v>24.384</v>
      </c>
      <c r="J90" s="34">
        <v>2.4384</v>
      </c>
      <c r="K90" s="3">
        <v>5</v>
      </c>
      <c r="L90" s="52" t="s">
        <v>145</v>
      </c>
      <c r="M90" s="33"/>
      <c r="N90" s="33"/>
      <c r="O90" s="33"/>
      <c r="P90" s="33"/>
      <c r="Q90" s="33"/>
      <c r="R90" s="33" t="s">
        <v>37</v>
      </c>
      <c r="S90" s="33"/>
      <c r="T90" s="3"/>
      <c r="U90" s="3"/>
    </row>
    <row r="91" spans="1:21" ht="12.75">
      <c r="A91" s="57">
        <v>83</v>
      </c>
      <c r="B91" s="10" t="s">
        <v>178</v>
      </c>
      <c r="C91" s="169">
        <v>10.401299999999999</v>
      </c>
      <c r="D91" s="10">
        <v>13</v>
      </c>
      <c r="E91" s="42" t="s">
        <v>145</v>
      </c>
      <c r="F91" s="42" t="s">
        <v>41</v>
      </c>
      <c r="G91" s="42">
        <v>8</v>
      </c>
      <c r="H91" s="42" t="s">
        <v>145</v>
      </c>
      <c r="I91" s="43">
        <v>15.24</v>
      </c>
      <c r="J91" s="43">
        <v>1.2192</v>
      </c>
      <c r="K91" s="10">
        <v>5</v>
      </c>
      <c r="L91" s="52" t="s">
        <v>145</v>
      </c>
      <c r="M91" s="42"/>
      <c r="N91" s="42"/>
      <c r="O91" s="42"/>
      <c r="P91" s="42" t="s">
        <v>37</v>
      </c>
      <c r="Q91" s="42"/>
      <c r="R91" s="42"/>
      <c r="S91" s="42"/>
      <c r="T91" s="10"/>
      <c r="U91" s="10">
        <v>90</v>
      </c>
    </row>
    <row r="92" spans="1:21" ht="12.75">
      <c r="A92" s="58">
        <v>84</v>
      </c>
      <c r="B92" s="3" t="s">
        <v>179</v>
      </c>
      <c r="C92" s="35">
        <v>10.401299999999999</v>
      </c>
      <c r="D92" s="3">
        <v>13</v>
      </c>
      <c r="E92" s="33" t="s">
        <v>145</v>
      </c>
      <c r="F92" s="33" t="s">
        <v>41</v>
      </c>
      <c r="G92" s="33">
        <v>8</v>
      </c>
      <c r="H92" s="33" t="s">
        <v>145</v>
      </c>
      <c r="I92" s="34">
        <v>8.5344</v>
      </c>
      <c r="J92" s="34">
        <v>0.6096</v>
      </c>
      <c r="K92" s="3">
        <v>5</v>
      </c>
      <c r="L92" s="52" t="s">
        <v>145</v>
      </c>
      <c r="M92" s="33"/>
      <c r="N92" s="33"/>
      <c r="O92" s="33"/>
      <c r="P92" s="33"/>
      <c r="Q92" s="33"/>
      <c r="R92" s="33" t="s">
        <v>37</v>
      </c>
      <c r="S92" s="33"/>
      <c r="T92" s="3"/>
      <c r="U92" s="3"/>
    </row>
    <row r="93" spans="1:21" ht="12.75">
      <c r="A93" s="57">
        <v>85</v>
      </c>
      <c r="B93" s="3" t="s">
        <v>180</v>
      </c>
      <c r="C93" s="35">
        <v>9.677399999999999</v>
      </c>
      <c r="D93" s="3">
        <v>39</v>
      </c>
      <c r="E93" s="33" t="s">
        <v>145</v>
      </c>
      <c r="F93" s="33" t="s">
        <v>34</v>
      </c>
      <c r="G93" s="33">
        <v>8</v>
      </c>
      <c r="H93" s="33" t="s">
        <v>145</v>
      </c>
      <c r="I93" s="34">
        <v>6.096</v>
      </c>
      <c r="J93" s="34">
        <v>1.3716000000000002</v>
      </c>
      <c r="K93" s="3">
        <v>0</v>
      </c>
      <c r="L93" s="52" t="s">
        <v>145</v>
      </c>
      <c r="M93" s="33"/>
      <c r="N93" s="33"/>
      <c r="O93" s="33"/>
      <c r="P93" s="33"/>
      <c r="Q93" s="33"/>
      <c r="R93" s="33" t="s">
        <v>37</v>
      </c>
      <c r="S93" s="33"/>
      <c r="T93" s="3"/>
      <c r="U93" s="3"/>
    </row>
    <row r="94" spans="1:21" ht="12.75">
      <c r="A94" s="58">
        <v>86</v>
      </c>
      <c r="B94" s="3" t="s">
        <v>76</v>
      </c>
      <c r="C94" s="35">
        <v>9.677399999999999</v>
      </c>
      <c r="D94" s="3">
        <v>39</v>
      </c>
      <c r="E94" s="33" t="s">
        <v>145</v>
      </c>
      <c r="F94" s="33" t="s">
        <v>34</v>
      </c>
      <c r="G94" s="33">
        <v>8</v>
      </c>
      <c r="H94" s="33" t="s">
        <v>145</v>
      </c>
      <c r="I94" s="34">
        <v>19.812</v>
      </c>
      <c r="J94" s="34">
        <v>1.3716000000000002</v>
      </c>
      <c r="K94" s="3">
        <v>90</v>
      </c>
      <c r="L94" s="52" t="s">
        <v>36</v>
      </c>
      <c r="M94" s="33"/>
      <c r="N94" s="33"/>
      <c r="O94" s="33"/>
      <c r="P94" s="33"/>
      <c r="Q94" s="33"/>
      <c r="R94" s="33" t="s">
        <v>37</v>
      </c>
      <c r="S94" s="33"/>
      <c r="T94" s="3"/>
      <c r="U94" s="3"/>
    </row>
    <row r="95" spans="1:21" ht="12.75">
      <c r="A95" s="57">
        <v>87</v>
      </c>
      <c r="B95" s="10" t="s">
        <v>77</v>
      </c>
      <c r="C95" s="169">
        <v>9.677399999999999</v>
      </c>
      <c r="D95" s="10">
        <v>39</v>
      </c>
      <c r="E95" s="42" t="s">
        <v>145</v>
      </c>
      <c r="F95" s="42" t="s">
        <v>34</v>
      </c>
      <c r="G95" s="42">
        <v>8</v>
      </c>
      <c r="H95" s="42" t="s">
        <v>145</v>
      </c>
      <c r="I95" s="43">
        <v>29.5656</v>
      </c>
      <c r="J95" s="43">
        <v>1.3716000000000002</v>
      </c>
      <c r="K95" s="10">
        <v>90</v>
      </c>
      <c r="L95" s="52" t="s">
        <v>36</v>
      </c>
      <c r="M95" s="42"/>
      <c r="N95" s="42"/>
      <c r="O95" s="42"/>
      <c r="P95" s="42"/>
      <c r="Q95" s="42"/>
      <c r="R95" s="42" t="s">
        <v>37</v>
      </c>
      <c r="S95" s="42"/>
      <c r="T95" s="10"/>
      <c r="U95" s="10"/>
    </row>
    <row r="96" spans="1:21" ht="12.75">
      <c r="A96" s="58">
        <v>88</v>
      </c>
      <c r="B96" s="10" t="s">
        <v>78</v>
      </c>
      <c r="C96" s="169">
        <v>6.248399999999999</v>
      </c>
      <c r="D96" s="10">
        <v>6</v>
      </c>
      <c r="E96" s="42" t="s">
        <v>145</v>
      </c>
      <c r="F96" s="42" t="s">
        <v>34</v>
      </c>
      <c r="G96" s="42">
        <v>8</v>
      </c>
      <c r="H96" s="42" t="s">
        <v>145</v>
      </c>
      <c r="I96" s="43">
        <v>18.288</v>
      </c>
      <c r="J96" s="43">
        <v>1.6764000000000001</v>
      </c>
      <c r="K96" s="10">
        <v>90</v>
      </c>
      <c r="L96" s="52" t="s">
        <v>36</v>
      </c>
      <c r="M96" s="42"/>
      <c r="N96" s="42"/>
      <c r="O96" s="42"/>
      <c r="P96" s="42"/>
      <c r="Q96" s="42"/>
      <c r="R96" s="42"/>
      <c r="S96" s="42" t="s">
        <v>37</v>
      </c>
      <c r="T96" s="10"/>
      <c r="U96" s="10"/>
    </row>
    <row r="97" spans="1:21" ht="12.75">
      <c r="A97" s="57">
        <v>89</v>
      </c>
      <c r="B97" s="10" t="s">
        <v>181</v>
      </c>
      <c r="C97" s="169">
        <v>6.248399999999999</v>
      </c>
      <c r="D97" s="10">
        <v>6</v>
      </c>
      <c r="E97" s="42" t="s">
        <v>145</v>
      </c>
      <c r="F97" s="42" t="s">
        <v>34</v>
      </c>
      <c r="G97" s="42">
        <v>8</v>
      </c>
      <c r="H97" s="42" t="s">
        <v>145</v>
      </c>
      <c r="I97" s="43">
        <v>6.096</v>
      </c>
      <c r="J97" s="43">
        <v>1.6764000000000001</v>
      </c>
      <c r="K97" s="10">
        <v>0</v>
      </c>
      <c r="L97" s="52" t="s">
        <v>145</v>
      </c>
      <c r="M97" s="42"/>
      <c r="N97" s="42"/>
      <c r="O97" s="42"/>
      <c r="P97" s="42" t="s">
        <v>37</v>
      </c>
      <c r="Q97" s="42"/>
      <c r="R97" s="42"/>
      <c r="S97" s="42"/>
      <c r="T97" s="10"/>
      <c r="U97" s="10"/>
    </row>
    <row r="98" spans="1:21" ht="12.75">
      <c r="A98" s="58">
        <v>90</v>
      </c>
      <c r="B98" s="3" t="s">
        <v>182</v>
      </c>
      <c r="C98" s="169">
        <v>6.248399999999999</v>
      </c>
      <c r="D98" s="10">
        <v>6</v>
      </c>
      <c r="E98" s="42" t="s">
        <v>145</v>
      </c>
      <c r="F98" s="42" t="s">
        <v>34</v>
      </c>
      <c r="G98" s="42">
        <v>8</v>
      </c>
      <c r="H98" s="42" t="s">
        <v>145</v>
      </c>
      <c r="I98" s="43">
        <v>23.7744</v>
      </c>
      <c r="J98" s="43">
        <v>1.6764000000000001</v>
      </c>
      <c r="K98" s="10">
        <v>0</v>
      </c>
      <c r="L98" s="52" t="s">
        <v>145</v>
      </c>
      <c r="M98" s="42"/>
      <c r="N98" s="42"/>
      <c r="O98" s="42"/>
      <c r="P98" s="42" t="s">
        <v>37</v>
      </c>
      <c r="Q98" s="42"/>
      <c r="R98" s="42"/>
      <c r="S98" s="42"/>
      <c r="T98" s="10"/>
      <c r="U98" s="10"/>
    </row>
    <row r="99" spans="1:21" ht="12.75">
      <c r="A99" s="57">
        <v>91</v>
      </c>
      <c r="B99" s="3" t="s">
        <v>183</v>
      </c>
      <c r="C99" s="35">
        <v>6.248399999999999</v>
      </c>
      <c r="D99" s="3">
        <v>6</v>
      </c>
      <c r="E99" s="33" t="s">
        <v>145</v>
      </c>
      <c r="F99" s="33" t="s">
        <v>34</v>
      </c>
      <c r="G99" s="33">
        <v>8</v>
      </c>
      <c r="H99" s="33" t="s">
        <v>145</v>
      </c>
      <c r="I99" s="34">
        <v>18.288</v>
      </c>
      <c r="J99" s="34">
        <v>1.6764000000000001</v>
      </c>
      <c r="K99" s="3">
        <v>0</v>
      </c>
      <c r="L99" s="52" t="s">
        <v>145</v>
      </c>
      <c r="M99" s="33"/>
      <c r="N99" s="33"/>
      <c r="O99" s="33"/>
      <c r="P99" s="33" t="s">
        <v>37</v>
      </c>
      <c r="Q99" s="33"/>
      <c r="R99" s="33"/>
      <c r="S99" s="33"/>
      <c r="T99" s="3"/>
      <c r="U99" s="3"/>
    </row>
    <row r="100" spans="1:21" ht="12.75">
      <c r="A100" s="58">
        <v>92</v>
      </c>
      <c r="B100" s="10" t="s">
        <v>189</v>
      </c>
      <c r="C100" s="169">
        <v>15.011399999999998</v>
      </c>
      <c r="D100" s="10">
        <v>120</v>
      </c>
      <c r="E100" s="42" t="s">
        <v>343</v>
      </c>
      <c r="F100" s="42" t="s">
        <v>34</v>
      </c>
      <c r="G100" s="42">
        <v>7</v>
      </c>
      <c r="H100" s="42" t="s">
        <v>145</v>
      </c>
      <c r="I100" s="43">
        <v>38.1</v>
      </c>
      <c r="J100" s="43">
        <v>1.8288000000000002</v>
      </c>
      <c r="K100" s="10">
        <v>0</v>
      </c>
      <c r="L100" s="52" t="s">
        <v>145</v>
      </c>
      <c r="M100" s="42"/>
      <c r="N100" s="42"/>
      <c r="O100" s="42"/>
      <c r="P100" s="42"/>
      <c r="Q100" s="42"/>
      <c r="R100" s="42"/>
      <c r="S100" s="42" t="s">
        <v>37</v>
      </c>
      <c r="T100" s="10"/>
      <c r="U100" s="10"/>
    </row>
    <row r="101" spans="1:21" ht="12.75">
      <c r="A101" s="57">
        <v>93</v>
      </c>
      <c r="B101" s="10" t="s">
        <v>82</v>
      </c>
      <c r="C101" s="169">
        <v>7.239</v>
      </c>
      <c r="D101" s="10">
        <v>330</v>
      </c>
      <c r="E101" s="42" t="s">
        <v>145</v>
      </c>
      <c r="F101" s="42" t="s">
        <v>34</v>
      </c>
      <c r="G101" s="42">
        <v>8</v>
      </c>
      <c r="H101" s="42" t="s">
        <v>145</v>
      </c>
      <c r="I101" s="43">
        <v>18.288</v>
      </c>
      <c r="J101" s="43">
        <v>1.524</v>
      </c>
      <c r="K101" s="10">
        <v>90</v>
      </c>
      <c r="L101" s="52" t="s">
        <v>36</v>
      </c>
      <c r="M101" s="42"/>
      <c r="N101" s="42"/>
      <c r="O101" s="42"/>
      <c r="P101" s="42"/>
      <c r="Q101" s="42"/>
      <c r="R101" s="42"/>
      <c r="S101" s="42" t="s">
        <v>37</v>
      </c>
      <c r="T101" s="10">
        <v>180</v>
      </c>
      <c r="U101" s="10"/>
    </row>
    <row r="102" spans="1:21" ht="12.75">
      <c r="A102" s="58">
        <v>94</v>
      </c>
      <c r="B102" s="10" t="s">
        <v>83</v>
      </c>
      <c r="C102" s="169">
        <v>7.239</v>
      </c>
      <c r="D102" s="10">
        <v>330</v>
      </c>
      <c r="E102" s="42" t="s">
        <v>145</v>
      </c>
      <c r="F102" s="42" t="s">
        <v>34</v>
      </c>
      <c r="G102" s="42">
        <v>8</v>
      </c>
      <c r="H102" s="42" t="s">
        <v>145</v>
      </c>
      <c r="I102" s="43">
        <v>18.288</v>
      </c>
      <c r="J102" s="43">
        <v>1.524</v>
      </c>
      <c r="K102" s="10">
        <v>90</v>
      </c>
      <c r="L102" s="52" t="s">
        <v>36</v>
      </c>
      <c r="M102" s="42"/>
      <c r="N102" s="42"/>
      <c r="O102" s="42"/>
      <c r="P102" s="42"/>
      <c r="Q102" s="42"/>
      <c r="R102" s="42" t="s">
        <v>37</v>
      </c>
      <c r="S102" s="42"/>
      <c r="T102" s="10">
        <v>180</v>
      </c>
      <c r="U102" s="10"/>
    </row>
    <row r="103" spans="1:21" ht="12.75">
      <c r="A103" s="57">
        <v>95</v>
      </c>
      <c r="B103" s="3" t="s">
        <v>85</v>
      </c>
      <c r="C103" s="169">
        <v>5.4102</v>
      </c>
      <c r="D103" s="10">
        <v>337</v>
      </c>
      <c r="E103" s="42" t="s">
        <v>145</v>
      </c>
      <c r="F103" s="42" t="s">
        <v>34</v>
      </c>
      <c r="G103" s="42">
        <v>7</v>
      </c>
      <c r="H103" s="42" t="s">
        <v>145</v>
      </c>
      <c r="I103" s="43">
        <v>26.5176</v>
      </c>
      <c r="J103" s="43">
        <v>1.8288000000000002</v>
      </c>
      <c r="K103" s="10">
        <v>90</v>
      </c>
      <c r="L103" s="52" t="s">
        <v>36</v>
      </c>
      <c r="M103" s="42"/>
      <c r="N103" s="42"/>
      <c r="O103" s="42"/>
      <c r="P103" s="42" t="s">
        <v>37</v>
      </c>
      <c r="Q103" s="42"/>
      <c r="R103" s="42"/>
      <c r="S103" s="42"/>
      <c r="T103" s="10"/>
      <c r="U103" s="10"/>
    </row>
    <row r="104" spans="1:21" ht="12.75">
      <c r="A104" s="58">
        <v>96</v>
      </c>
      <c r="B104" s="10" t="s">
        <v>192</v>
      </c>
      <c r="C104" s="169">
        <v>5.4102</v>
      </c>
      <c r="D104" s="10">
        <v>337</v>
      </c>
      <c r="E104" s="42" t="s">
        <v>145</v>
      </c>
      <c r="F104" s="42" t="s">
        <v>34</v>
      </c>
      <c r="G104" s="42">
        <v>7</v>
      </c>
      <c r="H104" s="42" t="s">
        <v>145</v>
      </c>
      <c r="I104" s="43">
        <v>27.432000000000002</v>
      </c>
      <c r="J104" s="43">
        <v>1.8288000000000002</v>
      </c>
      <c r="K104" s="10">
        <v>0</v>
      </c>
      <c r="L104" s="52" t="s">
        <v>145</v>
      </c>
      <c r="M104" s="42"/>
      <c r="N104" s="42"/>
      <c r="O104" s="42"/>
      <c r="P104" s="42" t="s">
        <v>37</v>
      </c>
      <c r="Q104" s="42"/>
      <c r="R104" s="42"/>
      <c r="S104" s="42"/>
      <c r="T104" s="10"/>
      <c r="U104" s="10"/>
    </row>
    <row r="105" spans="1:21" ht="12.75">
      <c r="A105" s="57">
        <v>97</v>
      </c>
      <c r="B105" s="10" t="s">
        <v>193</v>
      </c>
      <c r="C105" s="169">
        <v>5.4102</v>
      </c>
      <c r="D105" s="10">
        <v>337</v>
      </c>
      <c r="E105" s="42" t="s">
        <v>145</v>
      </c>
      <c r="F105" s="42" t="s">
        <v>34</v>
      </c>
      <c r="G105" s="42">
        <v>7</v>
      </c>
      <c r="H105" s="42" t="s">
        <v>145</v>
      </c>
      <c r="I105" s="43">
        <v>33.528</v>
      </c>
      <c r="J105" s="43">
        <v>1.8288000000000002</v>
      </c>
      <c r="K105" s="10">
        <v>0</v>
      </c>
      <c r="L105" s="52" t="s">
        <v>145</v>
      </c>
      <c r="M105" s="42"/>
      <c r="N105" s="42"/>
      <c r="O105" s="42"/>
      <c r="P105" s="42" t="s">
        <v>37</v>
      </c>
      <c r="Q105" s="42"/>
      <c r="R105" s="42"/>
      <c r="S105" s="42"/>
      <c r="T105" s="10"/>
      <c r="U105" s="10"/>
    </row>
    <row r="106" spans="1:21" ht="12.75">
      <c r="A106" s="58">
        <v>98</v>
      </c>
      <c r="B106" s="10" t="s">
        <v>86</v>
      </c>
      <c r="C106" s="169">
        <v>6.172199999999999</v>
      </c>
      <c r="D106" s="10">
        <v>264</v>
      </c>
      <c r="E106" s="42" t="s">
        <v>145</v>
      </c>
      <c r="F106" s="42" t="s">
        <v>34</v>
      </c>
      <c r="G106" s="42">
        <v>8</v>
      </c>
      <c r="H106" s="42" t="s">
        <v>145</v>
      </c>
      <c r="I106" s="43">
        <v>16.764</v>
      </c>
      <c r="J106" s="43">
        <v>1.8288000000000002</v>
      </c>
      <c r="K106" s="10">
        <v>85</v>
      </c>
      <c r="L106" s="52" t="s">
        <v>36</v>
      </c>
      <c r="M106" s="42"/>
      <c r="N106" s="42"/>
      <c r="O106" s="42"/>
      <c r="P106" s="42"/>
      <c r="Q106" s="42"/>
      <c r="R106" s="42" t="s">
        <v>37</v>
      </c>
      <c r="S106" s="42"/>
      <c r="T106" s="10">
        <v>80</v>
      </c>
      <c r="U106" s="10"/>
    </row>
    <row r="107" spans="1:21" ht="12.75">
      <c r="A107" s="57">
        <v>99</v>
      </c>
      <c r="B107" s="10" t="s">
        <v>194</v>
      </c>
      <c r="C107" s="169">
        <v>6.172199999999999</v>
      </c>
      <c r="D107" s="10">
        <v>264</v>
      </c>
      <c r="E107" s="42" t="s">
        <v>145</v>
      </c>
      <c r="F107" s="42" t="s">
        <v>34</v>
      </c>
      <c r="G107" s="42">
        <v>8</v>
      </c>
      <c r="H107" s="42" t="s">
        <v>145</v>
      </c>
      <c r="I107" s="43">
        <v>4.2672</v>
      </c>
      <c r="J107" s="43">
        <v>1.8288000000000002</v>
      </c>
      <c r="K107" s="10">
        <v>170</v>
      </c>
      <c r="L107" s="52" t="s">
        <v>145</v>
      </c>
      <c r="M107" s="42"/>
      <c r="N107" s="42"/>
      <c r="O107" s="42"/>
      <c r="P107" s="42"/>
      <c r="Q107" s="42"/>
      <c r="R107" s="42" t="s">
        <v>37</v>
      </c>
      <c r="S107" s="42"/>
      <c r="T107" s="10"/>
      <c r="U107" s="10"/>
    </row>
    <row r="108" spans="1:21" ht="12.75">
      <c r="A108" s="58">
        <v>100</v>
      </c>
      <c r="B108" s="10" t="s">
        <v>195</v>
      </c>
      <c r="C108" s="169">
        <v>6.172199999999999</v>
      </c>
      <c r="D108" s="10">
        <v>264</v>
      </c>
      <c r="E108" s="42" t="s">
        <v>145</v>
      </c>
      <c r="F108" s="42" t="s">
        <v>34</v>
      </c>
      <c r="G108" s="42">
        <v>8</v>
      </c>
      <c r="H108" s="42" t="s">
        <v>145</v>
      </c>
      <c r="I108" s="43">
        <v>17.9832</v>
      </c>
      <c r="J108" s="43">
        <v>1.8288000000000002</v>
      </c>
      <c r="K108" s="10">
        <v>170</v>
      </c>
      <c r="L108" s="52" t="s">
        <v>145</v>
      </c>
      <c r="M108" s="42"/>
      <c r="N108" s="42"/>
      <c r="O108" s="42"/>
      <c r="P108" s="42"/>
      <c r="Q108" s="42"/>
      <c r="R108" s="42" t="s">
        <v>37</v>
      </c>
      <c r="S108" s="42"/>
      <c r="T108" s="10"/>
      <c r="U108" s="10"/>
    </row>
    <row r="109" spans="1:21" ht="12.75">
      <c r="A109" s="57">
        <v>101</v>
      </c>
      <c r="B109" s="10" t="s">
        <v>87</v>
      </c>
      <c r="C109" s="169">
        <v>3.3146999999999998</v>
      </c>
      <c r="D109" s="10">
        <v>134</v>
      </c>
      <c r="E109" s="42" t="s">
        <v>145</v>
      </c>
      <c r="F109" s="42" t="s">
        <v>34</v>
      </c>
      <c r="G109" s="42">
        <v>8</v>
      </c>
      <c r="H109" s="42" t="s">
        <v>145</v>
      </c>
      <c r="I109" s="43">
        <v>15.8496</v>
      </c>
      <c r="J109" s="43">
        <v>1.524</v>
      </c>
      <c r="K109" s="10">
        <v>90</v>
      </c>
      <c r="L109" s="52" t="s">
        <v>36</v>
      </c>
      <c r="M109" s="42"/>
      <c r="N109" s="42"/>
      <c r="O109" s="42"/>
      <c r="P109" s="42"/>
      <c r="Q109" s="42"/>
      <c r="R109" s="42"/>
      <c r="S109" s="42" t="s">
        <v>37</v>
      </c>
      <c r="T109" s="10">
        <v>0</v>
      </c>
      <c r="U109" s="10"/>
    </row>
    <row r="110" spans="1:21" ht="12.75">
      <c r="A110" s="58">
        <v>102</v>
      </c>
      <c r="B110" s="3" t="s">
        <v>196</v>
      </c>
      <c r="C110" s="35">
        <v>3.3146999999999998</v>
      </c>
      <c r="D110" s="3">
        <v>134</v>
      </c>
      <c r="E110" s="33" t="s">
        <v>145</v>
      </c>
      <c r="F110" s="33" t="s">
        <v>34</v>
      </c>
      <c r="G110" s="33">
        <v>8</v>
      </c>
      <c r="H110" s="33" t="s">
        <v>145</v>
      </c>
      <c r="I110" s="34">
        <v>8.2296</v>
      </c>
      <c r="J110" s="34">
        <v>1.524</v>
      </c>
      <c r="K110" s="3">
        <v>0</v>
      </c>
      <c r="L110" s="52" t="s">
        <v>145</v>
      </c>
      <c r="M110" s="33"/>
      <c r="N110" s="33"/>
      <c r="O110" s="33"/>
      <c r="P110" s="33" t="s">
        <v>37</v>
      </c>
      <c r="Q110" s="33"/>
      <c r="R110" s="33"/>
      <c r="S110" s="33"/>
      <c r="T110" s="3"/>
      <c r="U110" s="3"/>
    </row>
    <row r="111" spans="1:21" ht="12.75">
      <c r="A111" s="57">
        <v>103</v>
      </c>
      <c r="B111" s="3" t="s">
        <v>197</v>
      </c>
      <c r="C111" s="169">
        <v>3.3146999999999998</v>
      </c>
      <c r="D111" s="10">
        <v>134</v>
      </c>
      <c r="E111" s="42" t="s">
        <v>145</v>
      </c>
      <c r="F111" s="42" t="s">
        <v>34</v>
      </c>
      <c r="G111" s="42">
        <v>8</v>
      </c>
      <c r="H111" s="42" t="s">
        <v>145</v>
      </c>
      <c r="I111" s="43">
        <v>7.62</v>
      </c>
      <c r="J111" s="43">
        <v>1.8288000000000002</v>
      </c>
      <c r="K111" s="10">
        <v>0</v>
      </c>
      <c r="L111" s="52" t="s">
        <v>145</v>
      </c>
      <c r="M111" s="42"/>
      <c r="N111" s="42"/>
      <c r="O111" s="42"/>
      <c r="P111" s="42"/>
      <c r="Q111" s="42"/>
      <c r="R111" s="42" t="s">
        <v>37</v>
      </c>
      <c r="S111" s="42"/>
      <c r="T111" s="10"/>
      <c r="U111" s="10"/>
    </row>
    <row r="112" spans="1:21" ht="12.75">
      <c r="A112" s="58">
        <v>104</v>
      </c>
      <c r="B112" s="3" t="s">
        <v>198</v>
      </c>
      <c r="C112" s="169">
        <v>3.3146999999999998</v>
      </c>
      <c r="D112" s="10">
        <v>134</v>
      </c>
      <c r="E112" s="42" t="s">
        <v>145</v>
      </c>
      <c r="F112" s="42" t="s">
        <v>34</v>
      </c>
      <c r="G112" s="42">
        <v>8</v>
      </c>
      <c r="H112" s="42" t="s">
        <v>145</v>
      </c>
      <c r="I112" s="43">
        <v>8.2296</v>
      </c>
      <c r="J112" s="43">
        <v>1.524</v>
      </c>
      <c r="K112" s="10">
        <v>0</v>
      </c>
      <c r="L112" s="52" t="s">
        <v>145</v>
      </c>
      <c r="M112" s="42"/>
      <c r="N112" s="42"/>
      <c r="O112" s="42"/>
      <c r="P112" s="42" t="s">
        <v>37</v>
      </c>
      <c r="Q112" s="42"/>
      <c r="R112" s="42"/>
      <c r="S112" s="42"/>
      <c r="T112" s="10"/>
      <c r="U112" s="10"/>
    </row>
    <row r="113" spans="1:21" ht="12.75">
      <c r="A113" s="57">
        <v>105</v>
      </c>
      <c r="B113" s="3" t="s">
        <v>199</v>
      </c>
      <c r="C113" s="169">
        <v>3.3146999999999998</v>
      </c>
      <c r="D113" s="10">
        <v>134</v>
      </c>
      <c r="E113" s="42" t="s">
        <v>145</v>
      </c>
      <c r="F113" s="42" t="s">
        <v>34</v>
      </c>
      <c r="G113" s="42">
        <v>8</v>
      </c>
      <c r="H113" s="42" t="s">
        <v>145</v>
      </c>
      <c r="I113" s="43">
        <v>7.62</v>
      </c>
      <c r="J113" s="43">
        <v>1.524</v>
      </c>
      <c r="K113" s="10">
        <v>0</v>
      </c>
      <c r="L113" s="52" t="s">
        <v>145</v>
      </c>
      <c r="M113" s="42"/>
      <c r="N113" s="42"/>
      <c r="O113" s="42"/>
      <c r="P113" s="42" t="s">
        <v>37</v>
      </c>
      <c r="Q113" s="42"/>
      <c r="R113" s="42"/>
      <c r="S113" s="42"/>
      <c r="T113" s="10"/>
      <c r="U113" s="10"/>
    </row>
    <row r="114" spans="1:21" ht="12.75">
      <c r="A114" s="58">
        <v>106</v>
      </c>
      <c r="B114" s="3" t="s">
        <v>89</v>
      </c>
      <c r="C114" s="35">
        <v>5.6388</v>
      </c>
      <c r="D114" s="3">
        <v>56</v>
      </c>
      <c r="E114" s="33" t="s">
        <v>145</v>
      </c>
      <c r="F114" s="33" t="s">
        <v>34</v>
      </c>
      <c r="G114" s="33">
        <v>8</v>
      </c>
      <c r="H114" s="33" t="s">
        <v>145</v>
      </c>
      <c r="I114" s="34">
        <v>21.336000000000002</v>
      </c>
      <c r="J114" s="34">
        <v>1.524</v>
      </c>
      <c r="K114" s="3">
        <v>90</v>
      </c>
      <c r="L114" s="52" t="s">
        <v>36</v>
      </c>
      <c r="M114" s="33"/>
      <c r="N114" s="33"/>
      <c r="O114" s="33"/>
      <c r="P114" s="33"/>
      <c r="Q114" s="33"/>
      <c r="R114" s="33"/>
      <c r="S114" s="33" t="s">
        <v>37</v>
      </c>
      <c r="T114" s="3"/>
      <c r="U114" s="3"/>
    </row>
    <row r="115" spans="1:21" ht="12.75">
      <c r="A115" s="57">
        <v>107</v>
      </c>
      <c r="B115" s="3" t="s">
        <v>203</v>
      </c>
      <c r="C115" s="35">
        <v>5.6388</v>
      </c>
      <c r="D115" s="3">
        <v>56</v>
      </c>
      <c r="E115" s="33" t="s">
        <v>145</v>
      </c>
      <c r="F115" s="33" t="s">
        <v>34</v>
      </c>
      <c r="G115" s="33">
        <v>8</v>
      </c>
      <c r="H115" s="33" t="s">
        <v>145</v>
      </c>
      <c r="I115" s="34">
        <v>18.288</v>
      </c>
      <c r="J115" s="34">
        <v>1.524</v>
      </c>
      <c r="K115" s="3">
        <v>0</v>
      </c>
      <c r="L115" s="52" t="s">
        <v>145</v>
      </c>
      <c r="M115" s="33"/>
      <c r="N115" s="33"/>
      <c r="O115" s="33"/>
      <c r="P115" s="33"/>
      <c r="Q115" s="33"/>
      <c r="R115" s="33" t="s">
        <v>37</v>
      </c>
      <c r="S115" s="33"/>
      <c r="T115" s="3"/>
      <c r="U115" s="3"/>
    </row>
    <row r="116" spans="1:21" ht="12.75">
      <c r="A116" s="58">
        <v>108</v>
      </c>
      <c r="B116" s="10" t="s">
        <v>204</v>
      </c>
      <c r="C116" s="169">
        <v>5.6388</v>
      </c>
      <c r="D116" s="10">
        <v>56</v>
      </c>
      <c r="E116" s="42" t="s">
        <v>145</v>
      </c>
      <c r="F116" s="42" t="s">
        <v>34</v>
      </c>
      <c r="G116" s="42">
        <v>8</v>
      </c>
      <c r="H116" s="42" t="s">
        <v>145</v>
      </c>
      <c r="I116" s="43">
        <v>20.4216</v>
      </c>
      <c r="J116" s="43">
        <v>1.524</v>
      </c>
      <c r="K116" s="10">
        <v>0</v>
      </c>
      <c r="L116" s="52" t="s">
        <v>145</v>
      </c>
      <c r="M116" s="42"/>
      <c r="N116" s="42"/>
      <c r="O116" s="42"/>
      <c r="P116" s="42"/>
      <c r="Q116" s="42"/>
      <c r="R116" s="42"/>
      <c r="S116" s="42" t="s">
        <v>37</v>
      </c>
      <c r="T116" s="10"/>
      <c r="U116" s="10"/>
    </row>
    <row r="117" spans="1:21" ht="12.75">
      <c r="A117" s="57">
        <v>109</v>
      </c>
      <c r="B117" s="10" t="s">
        <v>90</v>
      </c>
      <c r="C117" s="169">
        <v>5.4864</v>
      </c>
      <c r="D117" s="10">
        <v>8</v>
      </c>
      <c r="E117" s="42" t="s">
        <v>145</v>
      </c>
      <c r="F117" s="42" t="s">
        <v>34</v>
      </c>
      <c r="G117" s="42">
        <v>7</v>
      </c>
      <c r="H117" s="42" t="s">
        <v>145</v>
      </c>
      <c r="I117" s="43">
        <v>17.6784</v>
      </c>
      <c r="J117" s="43">
        <v>2.286</v>
      </c>
      <c r="K117" s="10">
        <v>90</v>
      </c>
      <c r="L117" s="52" t="s">
        <v>36</v>
      </c>
      <c r="M117" s="42"/>
      <c r="N117" s="42"/>
      <c r="O117" s="42"/>
      <c r="P117" s="42" t="s">
        <v>37</v>
      </c>
      <c r="Q117" s="42"/>
      <c r="R117" s="42"/>
      <c r="S117" s="42"/>
      <c r="T117" s="10"/>
      <c r="U117" s="10"/>
    </row>
    <row r="118" spans="1:21" ht="12.75">
      <c r="A118" s="58">
        <v>110</v>
      </c>
      <c r="B118" s="10" t="s">
        <v>205</v>
      </c>
      <c r="C118" s="169">
        <v>5.4864</v>
      </c>
      <c r="D118" s="10">
        <v>8</v>
      </c>
      <c r="E118" s="42" t="s">
        <v>145</v>
      </c>
      <c r="F118" s="42" t="s">
        <v>34</v>
      </c>
      <c r="G118" s="42">
        <v>7</v>
      </c>
      <c r="H118" s="42" t="s">
        <v>145</v>
      </c>
      <c r="I118" s="43">
        <v>18.5928</v>
      </c>
      <c r="J118" s="43">
        <v>1.9812</v>
      </c>
      <c r="K118" s="10">
        <v>0</v>
      </c>
      <c r="L118" s="52" t="s">
        <v>145</v>
      </c>
      <c r="M118" s="42"/>
      <c r="N118" s="42"/>
      <c r="O118" s="42"/>
      <c r="P118" s="42" t="s">
        <v>37</v>
      </c>
      <c r="Q118" s="42"/>
      <c r="R118" s="42"/>
      <c r="S118" s="42"/>
      <c r="T118" s="10"/>
      <c r="U118" s="10"/>
    </row>
    <row r="119" spans="1:21" ht="12.75">
      <c r="A119" s="57">
        <v>111</v>
      </c>
      <c r="B119" s="3" t="s">
        <v>206</v>
      </c>
      <c r="C119" s="35">
        <v>5.4864</v>
      </c>
      <c r="D119" s="3">
        <v>8</v>
      </c>
      <c r="E119" s="33" t="s">
        <v>145</v>
      </c>
      <c r="F119" s="33" t="s">
        <v>34</v>
      </c>
      <c r="G119" s="33">
        <v>7</v>
      </c>
      <c r="H119" s="33" t="s">
        <v>145</v>
      </c>
      <c r="I119" s="34">
        <v>12.8016</v>
      </c>
      <c r="J119" s="34">
        <v>1.6764000000000001</v>
      </c>
      <c r="K119" s="3">
        <v>0</v>
      </c>
      <c r="L119" s="52" t="s">
        <v>145</v>
      </c>
      <c r="M119" s="33"/>
      <c r="N119" s="33"/>
      <c r="O119" s="33"/>
      <c r="P119" s="33" t="s">
        <v>37</v>
      </c>
      <c r="Q119" s="33"/>
      <c r="R119" s="33"/>
      <c r="S119" s="33"/>
      <c r="T119" s="3"/>
      <c r="U119" s="3"/>
    </row>
    <row r="120" spans="1:21" ht="12.75">
      <c r="A120" s="58">
        <v>112</v>
      </c>
      <c r="B120" s="3" t="s">
        <v>300</v>
      </c>
      <c r="C120" s="35">
        <v>6.095999999999999</v>
      </c>
      <c r="D120" s="3">
        <v>49</v>
      </c>
      <c r="E120" s="33" t="s">
        <v>145</v>
      </c>
      <c r="F120" s="33" t="s">
        <v>34</v>
      </c>
      <c r="G120" s="33">
        <v>9</v>
      </c>
      <c r="H120" s="33" t="s">
        <v>145</v>
      </c>
      <c r="I120" s="34">
        <v>20.4216</v>
      </c>
      <c r="J120" s="34">
        <v>1.8288000000000002</v>
      </c>
      <c r="K120" s="3">
        <v>130</v>
      </c>
      <c r="L120" s="52" t="s">
        <v>296</v>
      </c>
      <c r="M120" s="33"/>
      <c r="N120" s="33"/>
      <c r="O120" s="33"/>
      <c r="P120" s="33"/>
      <c r="Q120" s="33"/>
      <c r="R120" s="33"/>
      <c r="S120" s="33" t="s">
        <v>37</v>
      </c>
      <c r="T120" s="3">
        <v>40</v>
      </c>
      <c r="U120" s="3"/>
    </row>
    <row r="121" spans="1:21" ht="12.75">
      <c r="A121" s="57">
        <v>113</v>
      </c>
      <c r="B121" s="3" t="s">
        <v>207</v>
      </c>
      <c r="C121" s="35">
        <v>6.095999999999999</v>
      </c>
      <c r="D121" s="3">
        <v>49</v>
      </c>
      <c r="E121" s="33" t="s">
        <v>145</v>
      </c>
      <c r="F121" s="33" t="s">
        <v>34</v>
      </c>
      <c r="G121" s="33">
        <v>9</v>
      </c>
      <c r="H121" s="33" t="s">
        <v>145</v>
      </c>
      <c r="I121" s="34">
        <v>14.325600000000001</v>
      </c>
      <c r="J121" s="34">
        <v>1.8288000000000002</v>
      </c>
      <c r="K121" s="3">
        <v>0</v>
      </c>
      <c r="L121" s="52" t="s">
        <v>145</v>
      </c>
      <c r="M121" s="33"/>
      <c r="N121" s="33"/>
      <c r="O121" s="33"/>
      <c r="P121" s="33"/>
      <c r="Q121" s="33"/>
      <c r="R121" s="33" t="s">
        <v>37</v>
      </c>
      <c r="S121" s="33"/>
      <c r="T121" s="3">
        <v>270</v>
      </c>
      <c r="U121" s="3">
        <v>270</v>
      </c>
    </row>
    <row r="122" spans="1:21" ht="12.75">
      <c r="A122" s="58">
        <v>114</v>
      </c>
      <c r="B122" s="10" t="s">
        <v>208</v>
      </c>
      <c r="C122" s="169">
        <v>6.095999999999999</v>
      </c>
      <c r="D122" s="10">
        <v>49</v>
      </c>
      <c r="E122" s="42" t="s">
        <v>145</v>
      </c>
      <c r="F122" s="42" t="s">
        <v>34</v>
      </c>
      <c r="G122" s="42">
        <v>9</v>
      </c>
      <c r="H122" s="42" t="s">
        <v>145</v>
      </c>
      <c r="I122" s="43">
        <v>8.2296</v>
      </c>
      <c r="J122" s="43">
        <v>1.6764000000000001</v>
      </c>
      <c r="K122" s="10">
        <v>0</v>
      </c>
      <c r="L122" s="52" t="s">
        <v>145</v>
      </c>
      <c r="M122" s="42"/>
      <c r="N122" s="42"/>
      <c r="O122" s="42"/>
      <c r="P122" s="42"/>
      <c r="Q122" s="42"/>
      <c r="R122" s="42"/>
      <c r="S122" s="42" t="s">
        <v>37</v>
      </c>
      <c r="T122" s="10">
        <v>270</v>
      </c>
      <c r="U122" s="10"/>
    </row>
    <row r="123" spans="1:21" ht="12.75">
      <c r="A123" s="57">
        <v>115</v>
      </c>
      <c r="B123" s="10" t="s">
        <v>209</v>
      </c>
      <c r="C123" s="169">
        <v>6.095999999999999</v>
      </c>
      <c r="D123" s="10">
        <v>49</v>
      </c>
      <c r="E123" s="42" t="s">
        <v>145</v>
      </c>
      <c r="F123" s="42" t="s">
        <v>34</v>
      </c>
      <c r="G123" s="42">
        <v>9</v>
      </c>
      <c r="H123" s="42" t="s">
        <v>145</v>
      </c>
      <c r="I123" s="43">
        <v>19.5072</v>
      </c>
      <c r="J123" s="43">
        <v>1.8288000000000002</v>
      </c>
      <c r="K123" s="10">
        <v>0</v>
      </c>
      <c r="L123" s="52" t="s">
        <v>145</v>
      </c>
      <c r="M123" s="42"/>
      <c r="N123" s="42"/>
      <c r="O123" s="42"/>
      <c r="P123" s="42"/>
      <c r="Q123" s="42" t="s">
        <v>37</v>
      </c>
      <c r="R123" s="42"/>
      <c r="S123" s="42"/>
      <c r="T123" s="10"/>
      <c r="U123" s="10">
        <v>270</v>
      </c>
    </row>
    <row r="124" spans="1:21" ht="12.75">
      <c r="A124" s="58">
        <v>116</v>
      </c>
      <c r="B124" s="10" t="s">
        <v>92</v>
      </c>
      <c r="C124" s="169">
        <v>4.4958</v>
      </c>
      <c r="D124" s="10">
        <v>344</v>
      </c>
      <c r="E124" s="42" t="s">
        <v>145</v>
      </c>
      <c r="F124" s="42" t="s">
        <v>34</v>
      </c>
      <c r="G124" s="42">
        <v>8</v>
      </c>
      <c r="H124" s="42" t="s">
        <v>145</v>
      </c>
      <c r="I124" s="43">
        <v>48.768</v>
      </c>
      <c r="J124" s="43">
        <v>1.8288000000000002</v>
      </c>
      <c r="K124" s="10">
        <v>90</v>
      </c>
      <c r="L124" s="52" t="s">
        <v>36</v>
      </c>
      <c r="M124" s="42"/>
      <c r="N124" s="42"/>
      <c r="O124" s="42"/>
      <c r="P124" s="42"/>
      <c r="Q124" s="42"/>
      <c r="R124" s="42" t="s">
        <v>37</v>
      </c>
      <c r="S124" s="42"/>
      <c r="T124" s="10">
        <v>180</v>
      </c>
      <c r="U124" s="10">
        <v>180</v>
      </c>
    </row>
    <row r="125" spans="1:21" ht="12.75">
      <c r="A125" s="57">
        <v>117</v>
      </c>
      <c r="B125" s="10" t="s">
        <v>94</v>
      </c>
      <c r="C125" s="169">
        <v>4.4958</v>
      </c>
      <c r="D125" s="10">
        <v>344</v>
      </c>
      <c r="E125" s="42" t="s">
        <v>145</v>
      </c>
      <c r="F125" s="42" t="s">
        <v>34</v>
      </c>
      <c r="G125" s="42">
        <v>8</v>
      </c>
      <c r="H125" s="42" t="s">
        <v>145</v>
      </c>
      <c r="I125" s="43">
        <v>9.144</v>
      </c>
      <c r="J125" s="43">
        <v>1.8288000000000002</v>
      </c>
      <c r="K125" s="10">
        <v>100</v>
      </c>
      <c r="L125" s="52" t="s">
        <v>36</v>
      </c>
      <c r="M125" s="42"/>
      <c r="N125" s="42"/>
      <c r="O125" s="42"/>
      <c r="P125" s="42"/>
      <c r="Q125" s="42"/>
      <c r="R125" s="42" t="s">
        <v>37</v>
      </c>
      <c r="S125" s="42"/>
      <c r="T125" s="10">
        <v>10</v>
      </c>
      <c r="U125" s="10"/>
    </row>
    <row r="126" spans="1:21" ht="12.75">
      <c r="A126" s="58">
        <v>118</v>
      </c>
      <c r="B126" s="3" t="s">
        <v>95</v>
      </c>
      <c r="C126" s="169">
        <v>4.4958</v>
      </c>
      <c r="D126" s="10">
        <v>344</v>
      </c>
      <c r="E126" s="42" t="s">
        <v>145</v>
      </c>
      <c r="F126" s="42" t="s">
        <v>34</v>
      </c>
      <c r="G126" s="42">
        <v>8</v>
      </c>
      <c r="H126" s="42" t="s">
        <v>145</v>
      </c>
      <c r="I126" s="43">
        <v>15.24</v>
      </c>
      <c r="J126" s="43">
        <v>1.8288000000000002</v>
      </c>
      <c r="K126" s="10">
        <v>90</v>
      </c>
      <c r="L126" s="52" t="s">
        <v>36</v>
      </c>
      <c r="M126" s="42"/>
      <c r="N126" s="42"/>
      <c r="O126" s="42"/>
      <c r="P126" s="42"/>
      <c r="Q126" s="42"/>
      <c r="R126" s="42" t="s">
        <v>37</v>
      </c>
      <c r="S126" s="42"/>
      <c r="T126" s="10">
        <v>0</v>
      </c>
      <c r="U126" s="10"/>
    </row>
    <row r="127" spans="1:21" ht="12.75">
      <c r="A127" s="57">
        <v>119</v>
      </c>
      <c r="B127" s="3" t="s">
        <v>211</v>
      </c>
      <c r="C127" s="35">
        <v>4.2672</v>
      </c>
      <c r="D127" s="3">
        <v>209</v>
      </c>
      <c r="E127" s="33" t="s">
        <v>145</v>
      </c>
      <c r="F127" s="33" t="s">
        <v>34</v>
      </c>
      <c r="G127" s="33">
        <v>8</v>
      </c>
      <c r="H127" s="33" t="s">
        <v>145</v>
      </c>
      <c r="I127" s="34">
        <v>22.86</v>
      </c>
      <c r="J127" s="34">
        <v>1.524</v>
      </c>
      <c r="K127" s="3">
        <v>0</v>
      </c>
      <c r="L127" s="52" t="s">
        <v>145</v>
      </c>
      <c r="M127" s="33"/>
      <c r="N127" s="33"/>
      <c r="O127" s="33"/>
      <c r="P127" s="33"/>
      <c r="Q127" s="33"/>
      <c r="R127" s="33" t="s">
        <v>37</v>
      </c>
      <c r="S127" s="33"/>
      <c r="T127" s="3">
        <v>270</v>
      </c>
      <c r="U127" s="3"/>
    </row>
    <row r="128" spans="1:21" ht="12.75">
      <c r="A128" s="58">
        <v>120</v>
      </c>
      <c r="B128" s="10" t="s">
        <v>212</v>
      </c>
      <c r="C128" s="169">
        <v>23.3172</v>
      </c>
      <c r="D128" s="10">
        <v>141</v>
      </c>
      <c r="E128" s="42" t="s">
        <v>343</v>
      </c>
      <c r="F128" s="42" t="s">
        <v>34</v>
      </c>
      <c r="G128" s="42">
        <v>8</v>
      </c>
      <c r="H128" s="42" t="s">
        <v>145</v>
      </c>
      <c r="I128" s="43">
        <v>7.62</v>
      </c>
      <c r="J128" s="43">
        <v>1.8288000000000002</v>
      </c>
      <c r="K128" s="10">
        <v>0</v>
      </c>
      <c r="L128" s="52" t="s">
        <v>145</v>
      </c>
      <c r="M128" s="42"/>
      <c r="N128" s="42"/>
      <c r="O128" s="42"/>
      <c r="P128" s="42"/>
      <c r="Q128" s="42"/>
      <c r="R128" s="42" t="s">
        <v>37</v>
      </c>
      <c r="S128" s="42"/>
      <c r="T128" s="10"/>
      <c r="U128" s="10"/>
    </row>
    <row r="129" spans="1:21" ht="12.75">
      <c r="A129" s="57">
        <v>121</v>
      </c>
      <c r="B129" s="10" t="s">
        <v>101</v>
      </c>
      <c r="C129" s="169">
        <v>10.5918</v>
      </c>
      <c r="D129" s="10">
        <v>115</v>
      </c>
      <c r="E129" s="42" t="s">
        <v>145</v>
      </c>
      <c r="F129" s="42" t="s">
        <v>34</v>
      </c>
      <c r="G129" s="42">
        <v>8</v>
      </c>
      <c r="H129" s="42" t="s">
        <v>145</v>
      </c>
      <c r="I129" s="43">
        <v>19.812</v>
      </c>
      <c r="J129" s="43">
        <v>1.524</v>
      </c>
      <c r="K129" s="10">
        <v>90</v>
      </c>
      <c r="L129" s="52" t="s">
        <v>36</v>
      </c>
      <c r="M129" s="42"/>
      <c r="N129" s="42"/>
      <c r="O129" s="42"/>
      <c r="P129" s="42"/>
      <c r="Q129" s="42"/>
      <c r="R129" s="42"/>
      <c r="S129" s="42" t="s">
        <v>37</v>
      </c>
      <c r="T129" s="10">
        <v>180</v>
      </c>
      <c r="U129" s="10"/>
    </row>
    <row r="130" spans="1:21" ht="12.75">
      <c r="A130" s="58">
        <v>122</v>
      </c>
      <c r="B130" s="3" t="s">
        <v>102</v>
      </c>
      <c r="C130" s="35">
        <v>16.5735</v>
      </c>
      <c r="D130" s="3">
        <v>39</v>
      </c>
      <c r="E130" s="33" t="s">
        <v>145</v>
      </c>
      <c r="F130" s="33" t="s">
        <v>34</v>
      </c>
      <c r="G130" s="33">
        <v>7</v>
      </c>
      <c r="H130" s="33" t="s">
        <v>145</v>
      </c>
      <c r="I130" s="34">
        <v>14.020800000000001</v>
      </c>
      <c r="J130" s="34">
        <v>1.8288000000000002</v>
      </c>
      <c r="K130" s="3">
        <v>90</v>
      </c>
      <c r="L130" s="52" t="s">
        <v>36</v>
      </c>
      <c r="M130" s="33"/>
      <c r="N130" s="33"/>
      <c r="O130" s="33"/>
      <c r="P130" s="33"/>
      <c r="Q130" s="33"/>
      <c r="R130" s="33"/>
      <c r="S130" s="33" t="s">
        <v>37</v>
      </c>
      <c r="T130" s="3"/>
      <c r="U130" s="3"/>
    </row>
    <row r="131" spans="1:21" ht="12.75">
      <c r="A131" s="57">
        <v>123</v>
      </c>
      <c r="B131" s="10" t="s">
        <v>220</v>
      </c>
      <c r="C131" s="169">
        <v>16.5735</v>
      </c>
      <c r="D131" s="10">
        <v>39</v>
      </c>
      <c r="E131" s="42" t="s">
        <v>145</v>
      </c>
      <c r="F131" s="42" t="s">
        <v>34</v>
      </c>
      <c r="G131" s="42">
        <v>7</v>
      </c>
      <c r="H131" s="42" t="s">
        <v>145</v>
      </c>
      <c r="I131" s="43">
        <v>27.432000000000002</v>
      </c>
      <c r="J131" s="43">
        <v>1.8288000000000002</v>
      </c>
      <c r="K131" s="10">
        <v>0</v>
      </c>
      <c r="L131" s="52" t="s">
        <v>145</v>
      </c>
      <c r="M131" s="42"/>
      <c r="N131" s="42"/>
      <c r="O131" s="42"/>
      <c r="P131" s="42"/>
      <c r="Q131" s="42"/>
      <c r="R131" s="42" t="s">
        <v>37</v>
      </c>
      <c r="S131" s="42"/>
      <c r="T131" s="10">
        <v>270</v>
      </c>
      <c r="U131" s="10">
        <v>270</v>
      </c>
    </row>
    <row r="132" spans="1:21" ht="12.75">
      <c r="A132" s="58">
        <v>124</v>
      </c>
      <c r="B132" s="10" t="s">
        <v>105</v>
      </c>
      <c r="C132" s="169">
        <v>8.6106</v>
      </c>
      <c r="D132" s="10">
        <v>22</v>
      </c>
      <c r="E132" s="42" t="s">
        <v>145</v>
      </c>
      <c r="F132" s="42" t="s">
        <v>34</v>
      </c>
      <c r="G132" s="42">
        <v>8</v>
      </c>
      <c r="H132" s="42" t="s">
        <v>145</v>
      </c>
      <c r="I132" s="43">
        <v>28.346400000000003</v>
      </c>
      <c r="J132" s="43">
        <v>1.524</v>
      </c>
      <c r="K132" s="10">
        <v>90</v>
      </c>
      <c r="L132" s="52" t="s">
        <v>36</v>
      </c>
      <c r="M132" s="42"/>
      <c r="N132" s="42"/>
      <c r="O132" s="42"/>
      <c r="P132" s="42"/>
      <c r="Q132" s="42"/>
      <c r="R132" s="42" t="s">
        <v>37</v>
      </c>
      <c r="S132" s="42"/>
      <c r="T132" s="10"/>
      <c r="U132" s="10"/>
    </row>
    <row r="133" spans="1:21" ht="12.75">
      <c r="A133" s="57">
        <v>125</v>
      </c>
      <c r="B133" s="10" t="s">
        <v>221</v>
      </c>
      <c r="C133" s="169">
        <v>8.6106</v>
      </c>
      <c r="D133" s="10">
        <v>22</v>
      </c>
      <c r="E133" s="42" t="s">
        <v>145</v>
      </c>
      <c r="F133" s="42" t="s">
        <v>34</v>
      </c>
      <c r="G133" s="42">
        <v>8</v>
      </c>
      <c r="H133" s="42" t="s">
        <v>145</v>
      </c>
      <c r="I133" s="43">
        <v>21.336000000000002</v>
      </c>
      <c r="J133" s="43">
        <v>1.524</v>
      </c>
      <c r="K133" s="10">
        <v>0</v>
      </c>
      <c r="L133" s="52" t="s">
        <v>145</v>
      </c>
      <c r="M133" s="42"/>
      <c r="N133" s="42"/>
      <c r="O133" s="42"/>
      <c r="P133" s="42"/>
      <c r="Q133" s="42"/>
      <c r="R133" s="42" t="s">
        <v>37</v>
      </c>
      <c r="S133" s="42"/>
      <c r="T133" s="10"/>
      <c r="U133" s="10"/>
    </row>
    <row r="134" spans="1:21" ht="12.75">
      <c r="A134" s="58">
        <v>126</v>
      </c>
      <c r="B134" s="10" t="s">
        <v>106</v>
      </c>
      <c r="C134" s="169">
        <v>8.6106</v>
      </c>
      <c r="D134" s="10">
        <v>22</v>
      </c>
      <c r="E134" s="42" t="s">
        <v>145</v>
      </c>
      <c r="F134" s="42" t="s">
        <v>34</v>
      </c>
      <c r="G134" s="42">
        <v>8</v>
      </c>
      <c r="H134" s="42" t="s">
        <v>145</v>
      </c>
      <c r="I134" s="43">
        <v>12.192</v>
      </c>
      <c r="J134" s="43">
        <v>1.524</v>
      </c>
      <c r="K134" s="10">
        <v>90</v>
      </c>
      <c r="L134" s="52" t="s">
        <v>36</v>
      </c>
      <c r="M134" s="42"/>
      <c r="N134" s="42"/>
      <c r="O134" s="42"/>
      <c r="P134" s="42"/>
      <c r="Q134" s="42"/>
      <c r="R134" s="42" t="s">
        <v>37</v>
      </c>
      <c r="S134" s="42"/>
      <c r="T134" s="10"/>
      <c r="U134" s="10"/>
    </row>
    <row r="135" spans="1:21" ht="12.75">
      <c r="A135" s="57">
        <v>127</v>
      </c>
      <c r="B135" s="10" t="s">
        <v>222</v>
      </c>
      <c r="C135" s="169">
        <v>8.6106</v>
      </c>
      <c r="D135" s="10">
        <v>22</v>
      </c>
      <c r="E135" s="42" t="s">
        <v>145</v>
      </c>
      <c r="F135" s="42" t="s">
        <v>34</v>
      </c>
      <c r="G135" s="42">
        <v>8</v>
      </c>
      <c r="H135" s="42" t="s">
        <v>145</v>
      </c>
      <c r="I135" s="43">
        <v>3.048</v>
      </c>
      <c r="J135" s="43">
        <v>1.8288000000000002</v>
      </c>
      <c r="K135" s="10">
        <v>0</v>
      </c>
      <c r="L135" s="52" t="s">
        <v>145</v>
      </c>
      <c r="M135" s="42"/>
      <c r="N135" s="42"/>
      <c r="O135" s="42"/>
      <c r="P135" s="42"/>
      <c r="Q135" s="42"/>
      <c r="R135" s="42" t="s">
        <v>37</v>
      </c>
      <c r="S135" s="42"/>
      <c r="T135" s="10"/>
      <c r="U135" s="10"/>
    </row>
    <row r="136" spans="1:21" ht="12.75">
      <c r="A136" s="58">
        <v>128</v>
      </c>
      <c r="B136" s="10" t="s">
        <v>273</v>
      </c>
      <c r="C136" s="169">
        <v>22.5552</v>
      </c>
      <c r="D136" s="10">
        <v>165</v>
      </c>
      <c r="E136" s="42" t="s">
        <v>343</v>
      </c>
      <c r="F136" s="42" t="s">
        <v>34</v>
      </c>
      <c r="G136" s="42">
        <v>7</v>
      </c>
      <c r="H136" s="42" t="s">
        <v>145</v>
      </c>
      <c r="I136" s="43">
        <v>8.2296</v>
      </c>
      <c r="J136" s="43">
        <v>2.1336</v>
      </c>
      <c r="K136" s="10">
        <v>45</v>
      </c>
      <c r="L136" s="52" t="s">
        <v>262</v>
      </c>
      <c r="M136" s="42"/>
      <c r="N136" s="42"/>
      <c r="O136" s="42"/>
      <c r="P136" s="42"/>
      <c r="Q136" s="42" t="s">
        <v>37</v>
      </c>
      <c r="R136" s="42"/>
      <c r="S136" s="42"/>
      <c r="T136" s="10"/>
      <c r="U136" s="10">
        <v>315</v>
      </c>
    </row>
    <row r="137" spans="1:21" ht="12.75">
      <c r="A137" s="57">
        <v>129</v>
      </c>
      <c r="B137" s="3" t="s">
        <v>276</v>
      </c>
      <c r="C137" s="169">
        <v>20.802599999999998</v>
      </c>
      <c r="D137" s="10">
        <v>164</v>
      </c>
      <c r="E137" s="42" t="s">
        <v>343</v>
      </c>
      <c r="F137" s="42" t="s">
        <v>34</v>
      </c>
      <c r="G137" s="42">
        <v>8</v>
      </c>
      <c r="H137" s="42" t="s">
        <v>145</v>
      </c>
      <c r="I137" s="43">
        <v>6.096</v>
      </c>
      <c r="J137" s="43">
        <v>1.3716000000000002</v>
      </c>
      <c r="K137" s="10">
        <v>45</v>
      </c>
      <c r="L137" s="52" t="s">
        <v>262</v>
      </c>
      <c r="M137" s="42"/>
      <c r="N137" s="42"/>
      <c r="O137" s="42"/>
      <c r="P137" s="42"/>
      <c r="Q137" s="42" t="s">
        <v>37</v>
      </c>
      <c r="R137" s="42"/>
      <c r="S137" s="42"/>
      <c r="T137" s="10"/>
      <c r="U137" s="10"/>
    </row>
    <row r="138" spans="1:21" ht="12.75">
      <c r="A138" s="58">
        <v>130</v>
      </c>
      <c r="B138" s="10" t="s">
        <v>277</v>
      </c>
      <c r="C138" s="169">
        <v>20.802599999999998</v>
      </c>
      <c r="D138" s="10">
        <v>164</v>
      </c>
      <c r="E138" s="42" t="s">
        <v>343</v>
      </c>
      <c r="F138" s="42" t="s">
        <v>34</v>
      </c>
      <c r="G138" s="42">
        <v>8</v>
      </c>
      <c r="H138" s="42" t="s">
        <v>145</v>
      </c>
      <c r="I138" s="43">
        <v>7.9248</v>
      </c>
      <c r="J138" s="43">
        <v>0.762</v>
      </c>
      <c r="K138" s="10">
        <v>45</v>
      </c>
      <c r="L138" s="52" t="s">
        <v>262</v>
      </c>
      <c r="M138" s="42"/>
      <c r="N138" s="42"/>
      <c r="O138" s="42"/>
      <c r="P138" s="42"/>
      <c r="Q138" s="42" t="s">
        <v>37</v>
      </c>
      <c r="R138" s="42"/>
      <c r="S138" s="42"/>
      <c r="T138" s="10"/>
      <c r="U138" s="10"/>
    </row>
    <row r="139" spans="1:21" ht="12.75">
      <c r="A139" s="57">
        <v>131</v>
      </c>
      <c r="B139" s="10" t="s">
        <v>278</v>
      </c>
      <c r="C139" s="169">
        <v>15.506699999999999</v>
      </c>
      <c r="D139" s="10">
        <v>41</v>
      </c>
      <c r="E139" s="42" t="s">
        <v>145</v>
      </c>
      <c r="F139" s="42" t="s">
        <v>34</v>
      </c>
      <c r="G139" s="42">
        <v>7</v>
      </c>
      <c r="H139" s="42" t="s">
        <v>145</v>
      </c>
      <c r="I139" s="43">
        <v>34.4424</v>
      </c>
      <c r="J139" s="43" t="s">
        <v>35</v>
      </c>
      <c r="K139" s="10">
        <v>50</v>
      </c>
      <c r="L139" s="52" t="s">
        <v>262</v>
      </c>
      <c r="M139" s="42"/>
      <c r="N139" s="42"/>
      <c r="O139" s="42"/>
      <c r="P139" s="42"/>
      <c r="Q139" s="42"/>
      <c r="R139" s="42" t="s">
        <v>37</v>
      </c>
      <c r="S139" s="42"/>
      <c r="T139" s="10"/>
      <c r="U139" s="10"/>
    </row>
    <row r="140" spans="1:21" ht="12.75">
      <c r="A140" s="58">
        <v>132</v>
      </c>
      <c r="B140" s="10" t="s">
        <v>223</v>
      </c>
      <c r="C140" s="169">
        <v>15.506699999999999</v>
      </c>
      <c r="D140" s="10">
        <v>41</v>
      </c>
      <c r="E140" s="42" t="s">
        <v>145</v>
      </c>
      <c r="F140" s="42" t="s">
        <v>34</v>
      </c>
      <c r="G140" s="42">
        <v>7</v>
      </c>
      <c r="H140" s="42" t="s">
        <v>145</v>
      </c>
      <c r="I140" s="43">
        <v>19.812</v>
      </c>
      <c r="J140" s="43">
        <v>1.8288000000000002</v>
      </c>
      <c r="K140" s="10">
        <v>0</v>
      </c>
      <c r="L140" s="52" t="s">
        <v>145</v>
      </c>
      <c r="M140" s="42"/>
      <c r="N140" s="42"/>
      <c r="O140" s="42"/>
      <c r="P140" s="42"/>
      <c r="Q140" s="42"/>
      <c r="R140" s="42" t="s">
        <v>37</v>
      </c>
      <c r="S140" s="42"/>
      <c r="T140" s="10"/>
      <c r="U140" s="10"/>
    </row>
    <row r="141" spans="1:21" ht="12.75">
      <c r="A141" s="57">
        <v>133</v>
      </c>
      <c r="B141" s="10" t="s">
        <v>279</v>
      </c>
      <c r="C141" s="169">
        <v>15.506699999999999</v>
      </c>
      <c r="D141" s="10">
        <v>41</v>
      </c>
      <c r="E141" s="42" t="s">
        <v>145</v>
      </c>
      <c r="F141" s="42" t="s">
        <v>34</v>
      </c>
      <c r="G141" s="42">
        <v>7</v>
      </c>
      <c r="H141" s="42" t="s">
        <v>145</v>
      </c>
      <c r="I141" s="43">
        <v>6.096</v>
      </c>
      <c r="J141" s="43">
        <v>1.524</v>
      </c>
      <c r="K141" s="10">
        <v>55</v>
      </c>
      <c r="L141" s="52" t="s">
        <v>262</v>
      </c>
      <c r="M141" s="42"/>
      <c r="N141" s="42"/>
      <c r="O141" s="42"/>
      <c r="P141" s="42"/>
      <c r="Q141" s="42"/>
      <c r="R141" s="42" t="s">
        <v>37</v>
      </c>
      <c r="S141" s="42"/>
      <c r="T141" s="10"/>
      <c r="U141" s="10"/>
    </row>
    <row r="142" spans="1:21" ht="12.75">
      <c r="A142" s="58">
        <v>134</v>
      </c>
      <c r="B142" s="3" t="s">
        <v>332</v>
      </c>
      <c r="C142" s="169">
        <v>10.5918</v>
      </c>
      <c r="D142" s="10">
        <v>12</v>
      </c>
      <c r="E142" s="42" t="s">
        <v>145</v>
      </c>
      <c r="F142" s="42" t="s">
        <v>34</v>
      </c>
      <c r="G142" s="42">
        <v>8</v>
      </c>
      <c r="H142" s="42" t="s">
        <v>145</v>
      </c>
      <c r="I142" s="43">
        <v>31.3944</v>
      </c>
      <c r="J142" s="43">
        <v>1.9812</v>
      </c>
      <c r="K142" s="10">
        <v>15</v>
      </c>
      <c r="L142" s="52"/>
      <c r="M142" s="42"/>
      <c r="N142" s="42"/>
      <c r="O142" s="42"/>
      <c r="P142" s="42"/>
      <c r="Q142" s="42"/>
      <c r="R142" s="42"/>
      <c r="S142" s="42" t="s">
        <v>37</v>
      </c>
      <c r="T142" s="10">
        <v>270</v>
      </c>
      <c r="U142" s="10"/>
    </row>
    <row r="143" spans="1:21" ht="12.75">
      <c r="A143" s="57">
        <v>135</v>
      </c>
      <c r="B143" s="10" t="s">
        <v>306</v>
      </c>
      <c r="C143" s="169">
        <v>7.467599999999999</v>
      </c>
      <c r="D143" s="10">
        <v>32</v>
      </c>
      <c r="E143" s="42" t="s">
        <v>145</v>
      </c>
      <c r="F143" s="42" t="s">
        <v>34</v>
      </c>
      <c r="G143" s="42">
        <v>8</v>
      </c>
      <c r="H143" s="42" t="s">
        <v>145</v>
      </c>
      <c r="I143" s="43">
        <v>10.668000000000001</v>
      </c>
      <c r="J143" s="43" t="s">
        <v>35</v>
      </c>
      <c r="K143" s="10">
        <v>130</v>
      </c>
      <c r="L143" s="52" t="s">
        <v>296</v>
      </c>
      <c r="M143" s="42"/>
      <c r="N143" s="42"/>
      <c r="O143" s="42"/>
      <c r="P143" s="42"/>
      <c r="Q143" s="42"/>
      <c r="R143" s="42"/>
      <c r="S143" s="42" t="s">
        <v>37</v>
      </c>
      <c r="T143" s="10"/>
      <c r="U143" s="10"/>
    </row>
    <row r="144" spans="1:21" ht="12.75">
      <c r="A144" s="58">
        <v>136</v>
      </c>
      <c r="B144" s="3" t="s">
        <v>227</v>
      </c>
      <c r="C144" s="35">
        <v>7.467599999999999</v>
      </c>
      <c r="D144" s="3">
        <v>32</v>
      </c>
      <c r="E144" s="33" t="s">
        <v>145</v>
      </c>
      <c r="F144" s="33" t="s">
        <v>34</v>
      </c>
      <c r="G144" s="33">
        <v>8</v>
      </c>
      <c r="H144" s="33" t="s">
        <v>145</v>
      </c>
      <c r="I144" s="34">
        <v>30.48</v>
      </c>
      <c r="J144" s="34" t="s">
        <v>35</v>
      </c>
      <c r="K144" s="3">
        <v>0</v>
      </c>
      <c r="L144" s="52" t="s">
        <v>145</v>
      </c>
      <c r="M144" s="33"/>
      <c r="N144" s="33"/>
      <c r="O144" s="33"/>
      <c r="P144" s="33"/>
      <c r="Q144" s="33"/>
      <c r="R144" s="33"/>
      <c r="S144" s="33" t="s">
        <v>37</v>
      </c>
      <c r="T144" s="3"/>
      <c r="U144" s="3"/>
    </row>
    <row r="145" spans="1:21" ht="12.75">
      <c r="A145" s="57">
        <v>137</v>
      </c>
      <c r="B145" s="10" t="s">
        <v>333</v>
      </c>
      <c r="C145" s="169">
        <v>7.467599999999999</v>
      </c>
      <c r="D145" s="10">
        <v>32</v>
      </c>
      <c r="E145" s="42" t="s">
        <v>145</v>
      </c>
      <c r="F145" s="42" t="s">
        <v>34</v>
      </c>
      <c r="G145" s="42">
        <v>8</v>
      </c>
      <c r="H145" s="42" t="s">
        <v>145</v>
      </c>
      <c r="I145" s="43">
        <v>18.288</v>
      </c>
      <c r="J145" s="43">
        <v>1.524</v>
      </c>
      <c r="K145" s="10">
        <v>25</v>
      </c>
      <c r="L145" s="52"/>
      <c r="M145" s="42"/>
      <c r="N145" s="42"/>
      <c r="O145" s="42"/>
      <c r="P145" s="42"/>
      <c r="Q145" s="42"/>
      <c r="R145" s="42" t="s">
        <v>37</v>
      </c>
      <c r="S145" s="42"/>
      <c r="T145" s="10">
        <v>115</v>
      </c>
      <c r="U145" s="10">
        <v>115</v>
      </c>
    </row>
    <row r="146" spans="1:21" ht="12.75">
      <c r="A146" s="58">
        <v>138</v>
      </c>
      <c r="B146" s="10" t="s">
        <v>114</v>
      </c>
      <c r="C146" s="169">
        <v>1.6382999999999999</v>
      </c>
      <c r="D146" s="10">
        <v>281</v>
      </c>
      <c r="E146" s="42" t="s">
        <v>145</v>
      </c>
      <c r="F146" s="42" t="s">
        <v>34</v>
      </c>
      <c r="G146" s="42">
        <v>8</v>
      </c>
      <c r="H146" s="42" t="s">
        <v>145</v>
      </c>
      <c r="I146" s="43">
        <v>22.86</v>
      </c>
      <c r="J146" s="43">
        <v>1.8288000000000002</v>
      </c>
      <c r="K146" s="10">
        <v>90</v>
      </c>
      <c r="L146" s="52" t="s">
        <v>36</v>
      </c>
      <c r="M146" s="42"/>
      <c r="N146" s="42"/>
      <c r="O146" s="42"/>
      <c r="P146" s="42"/>
      <c r="Q146" s="42"/>
      <c r="R146" s="42"/>
      <c r="S146" s="42" t="s">
        <v>37</v>
      </c>
      <c r="T146" s="10"/>
      <c r="U146" s="10"/>
    </row>
    <row r="147" spans="1:21" ht="12.75">
      <c r="A147" s="57">
        <v>139</v>
      </c>
      <c r="B147" s="10" t="s">
        <v>230</v>
      </c>
      <c r="C147" s="169">
        <v>1.6382999999999999</v>
      </c>
      <c r="D147" s="10">
        <v>281</v>
      </c>
      <c r="E147" s="42" t="s">
        <v>145</v>
      </c>
      <c r="F147" s="42" t="s">
        <v>34</v>
      </c>
      <c r="G147" s="42">
        <v>8</v>
      </c>
      <c r="H147" s="42" t="s">
        <v>145</v>
      </c>
      <c r="I147" s="43">
        <v>24.384</v>
      </c>
      <c r="J147" s="43">
        <v>1.8288000000000002</v>
      </c>
      <c r="K147" s="10">
        <v>0</v>
      </c>
      <c r="L147" s="52" t="s">
        <v>145</v>
      </c>
      <c r="M147" s="42"/>
      <c r="N147" s="42"/>
      <c r="O147" s="42"/>
      <c r="P147" s="42"/>
      <c r="Q147" s="42"/>
      <c r="R147" s="42" t="s">
        <v>37</v>
      </c>
      <c r="S147" s="42"/>
      <c r="T147" s="10"/>
      <c r="U147" s="10"/>
    </row>
    <row r="148" spans="1:21" ht="12.75">
      <c r="A148" s="58">
        <v>140</v>
      </c>
      <c r="B148" s="10" t="s">
        <v>231</v>
      </c>
      <c r="C148" s="169">
        <v>2.667</v>
      </c>
      <c r="D148" s="10">
        <v>83</v>
      </c>
      <c r="E148" s="42" t="s">
        <v>145</v>
      </c>
      <c r="F148" s="42" t="s">
        <v>34</v>
      </c>
      <c r="G148" s="42">
        <v>8</v>
      </c>
      <c r="H148" s="42" t="s">
        <v>145</v>
      </c>
      <c r="I148" s="43">
        <v>32.308800000000005</v>
      </c>
      <c r="J148" s="43">
        <v>1.524</v>
      </c>
      <c r="K148" s="10">
        <v>0</v>
      </c>
      <c r="L148" s="52" t="s">
        <v>145</v>
      </c>
      <c r="M148" s="42"/>
      <c r="N148" s="42"/>
      <c r="O148" s="42"/>
      <c r="P148" s="42"/>
      <c r="Q148" s="42" t="s">
        <v>37</v>
      </c>
      <c r="R148" s="42"/>
      <c r="S148" s="42"/>
      <c r="T148" s="10"/>
      <c r="U148" s="10">
        <v>270</v>
      </c>
    </row>
    <row r="149" spans="1:21" ht="12.75">
      <c r="A149" s="57">
        <v>141</v>
      </c>
      <c r="B149" s="10" t="s">
        <v>232</v>
      </c>
      <c r="C149" s="169">
        <v>2.667</v>
      </c>
      <c r="D149" s="10">
        <v>83</v>
      </c>
      <c r="E149" s="42" t="s">
        <v>145</v>
      </c>
      <c r="F149" s="42" t="s">
        <v>34</v>
      </c>
      <c r="G149" s="42">
        <v>8</v>
      </c>
      <c r="H149" s="42" t="s">
        <v>145</v>
      </c>
      <c r="I149" s="43">
        <v>28.651200000000003</v>
      </c>
      <c r="J149" s="43">
        <v>1.524</v>
      </c>
      <c r="K149" s="10">
        <v>0</v>
      </c>
      <c r="L149" s="52" t="s">
        <v>145</v>
      </c>
      <c r="M149" s="42"/>
      <c r="N149" s="42"/>
      <c r="O149" s="42"/>
      <c r="P149" s="42"/>
      <c r="Q149" s="42"/>
      <c r="R149" s="42" t="s">
        <v>37</v>
      </c>
      <c r="S149" s="42"/>
      <c r="T149" s="10"/>
      <c r="U149" s="10"/>
    </row>
    <row r="150" spans="1:21" ht="12.75">
      <c r="A150" s="58">
        <v>142</v>
      </c>
      <c r="B150" s="10" t="s">
        <v>116</v>
      </c>
      <c r="C150" s="169">
        <v>9.1821</v>
      </c>
      <c r="D150" s="10">
        <v>227</v>
      </c>
      <c r="E150" s="42" t="s">
        <v>343</v>
      </c>
      <c r="F150" s="42" t="s">
        <v>41</v>
      </c>
      <c r="G150" s="42">
        <v>7</v>
      </c>
      <c r="H150" s="42" t="s">
        <v>145</v>
      </c>
      <c r="I150" s="43">
        <v>32.004000000000005</v>
      </c>
      <c r="J150" s="43">
        <v>1.524</v>
      </c>
      <c r="K150" s="10">
        <v>90</v>
      </c>
      <c r="L150" s="52" t="s">
        <v>36</v>
      </c>
      <c r="M150" s="42"/>
      <c r="N150" s="42"/>
      <c r="O150" s="42"/>
      <c r="P150" s="42"/>
      <c r="Q150" s="42"/>
      <c r="R150" s="42" t="s">
        <v>37</v>
      </c>
      <c r="S150" s="42"/>
      <c r="T150" s="10">
        <v>0</v>
      </c>
      <c r="U150" s="10"/>
    </row>
    <row r="151" spans="1:21" ht="12.75">
      <c r="A151" s="57">
        <v>143</v>
      </c>
      <c r="B151" s="3" t="s">
        <v>337</v>
      </c>
      <c r="C151" s="169">
        <v>9.1821</v>
      </c>
      <c r="D151" s="10">
        <v>227</v>
      </c>
      <c r="E151" s="42" t="s">
        <v>343</v>
      </c>
      <c r="F151" s="42" t="s">
        <v>41</v>
      </c>
      <c r="G151" s="42">
        <v>7</v>
      </c>
      <c r="H151" s="42" t="s">
        <v>145</v>
      </c>
      <c r="I151" s="43">
        <v>10.0584</v>
      </c>
      <c r="J151" s="43">
        <v>1.524</v>
      </c>
      <c r="K151" s="10">
        <v>15</v>
      </c>
      <c r="L151" s="52"/>
      <c r="M151" s="42"/>
      <c r="N151" s="42"/>
      <c r="O151" s="42"/>
      <c r="P151" s="42" t="s">
        <v>37</v>
      </c>
      <c r="Q151" s="42"/>
      <c r="R151" s="42"/>
      <c r="S151" s="42"/>
      <c r="T151" s="10"/>
      <c r="U151" s="10"/>
    </row>
    <row r="152" spans="1:21" ht="12.75">
      <c r="A152" s="58">
        <v>144</v>
      </c>
      <c r="B152" s="10" t="s">
        <v>235</v>
      </c>
      <c r="C152" s="169">
        <v>4.838699999999999</v>
      </c>
      <c r="D152" s="10">
        <v>331</v>
      </c>
      <c r="E152" s="42" t="s">
        <v>145</v>
      </c>
      <c r="F152" s="42" t="s">
        <v>34</v>
      </c>
      <c r="G152" s="42">
        <v>9</v>
      </c>
      <c r="H152" s="42" t="s">
        <v>145</v>
      </c>
      <c r="I152" s="43">
        <v>22.250400000000003</v>
      </c>
      <c r="J152" s="43">
        <v>1.8288000000000002</v>
      </c>
      <c r="K152" s="10">
        <v>0</v>
      </c>
      <c r="L152" s="52" t="s">
        <v>145</v>
      </c>
      <c r="M152" s="42"/>
      <c r="N152" s="42"/>
      <c r="O152" s="42"/>
      <c r="P152" s="42"/>
      <c r="Q152" s="42"/>
      <c r="R152" s="42" t="s">
        <v>37</v>
      </c>
      <c r="S152" s="42"/>
      <c r="T152" s="10">
        <v>90</v>
      </c>
      <c r="U152" s="10">
        <v>90</v>
      </c>
    </row>
    <row r="153" spans="1:21" ht="12.75">
      <c r="A153" s="57">
        <v>145</v>
      </c>
      <c r="B153" s="3" t="s">
        <v>117</v>
      </c>
      <c r="C153" s="35">
        <v>4.838699999999999</v>
      </c>
      <c r="D153" s="3">
        <v>331</v>
      </c>
      <c r="E153" s="33" t="s">
        <v>145</v>
      </c>
      <c r="F153" s="33" t="s">
        <v>34</v>
      </c>
      <c r="G153" s="33">
        <v>9</v>
      </c>
      <c r="H153" s="33" t="s">
        <v>145</v>
      </c>
      <c r="I153" s="34">
        <v>25.2984</v>
      </c>
      <c r="J153" s="34">
        <v>1.8288000000000002</v>
      </c>
      <c r="K153" s="3">
        <v>90</v>
      </c>
      <c r="L153" s="52" t="s">
        <v>36</v>
      </c>
      <c r="M153" s="33"/>
      <c r="N153" s="33"/>
      <c r="O153" s="33"/>
      <c r="P153" s="33"/>
      <c r="Q153" s="33"/>
      <c r="R153" s="33" t="s">
        <v>37</v>
      </c>
      <c r="S153" s="33"/>
      <c r="T153" s="3">
        <v>180</v>
      </c>
      <c r="U153" s="3"/>
    </row>
    <row r="154" spans="1:21" ht="12.75">
      <c r="A154" s="58">
        <v>146</v>
      </c>
      <c r="B154" s="10" t="s">
        <v>118</v>
      </c>
      <c r="C154" s="169">
        <v>4.838699999999999</v>
      </c>
      <c r="D154" s="10">
        <v>331</v>
      </c>
      <c r="E154" s="42" t="s">
        <v>145</v>
      </c>
      <c r="F154" s="42" t="s">
        <v>34</v>
      </c>
      <c r="G154" s="42">
        <v>9</v>
      </c>
      <c r="H154" s="42" t="s">
        <v>145</v>
      </c>
      <c r="I154" s="43">
        <v>19.812</v>
      </c>
      <c r="J154" s="43">
        <v>1.8288000000000002</v>
      </c>
      <c r="K154" s="10">
        <v>90</v>
      </c>
      <c r="L154" s="52" t="s">
        <v>36</v>
      </c>
      <c r="M154" s="42"/>
      <c r="N154" s="42"/>
      <c r="O154" s="42"/>
      <c r="P154" s="42"/>
      <c r="Q154" s="42"/>
      <c r="R154" s="42" t="s">
        <v>37</v>
      </c>
      <c r="S154" s="42"/>
      <c r="T154" s="10"/>
      <c r="U154" s="10"/>
    </row>
    <row r="155" spans="1:21" ht="12.75">
      <c r="A155" s="57">
        <v>147</v>
      </c>
      <c r="B155" s="10" t="s">
        <v>236</v>
      </c>
      <c r="C155" s="169">
        <v>14.2494</v>
      </c>
      <c r="D155" s="10">
        <v>297</v>
      </c>
      <c r="E155" s="42" t="s">
        <v>343</v>
      </c>
      <c r="F155" s="42" t="s">
        <v>34</v>
      </c>
      <c r="G155" s="42">
        <v>7</v>
      </c>
      <c r="H155" s="42" t="s">
        <v>145</v>
      </c>
      <c r="I155" s="43">
        <v>28.956000000000003</v>
      </c>
      <c r="J155" s="43">
        <v>1.6764000000000001</v>
      </c>
      <c r="K155" s="10">
        <v>0</v>
      </c>
      <c r="L155" s="52" t="s">
        <v>145</v>
      </c>
      <c r="M155" s="42"/>
      <c r="N155" s="42"/>
      <c r="O155" s="42"/>
      <c r="P155" s="42"/>
      <c r="Q155" s="42"/>
      <c r="R155" s="42" t="s">
        <v>37</v>
      </c>
      <c r="S155" s="42"/>
      <c r="T155" s="10">
        <v>90</v>
      </c>
      <c r="U155" s="10"/>
    </row>
    <row r="156" spans="1:21" ht="12.75">
      <c r="A156" s="58">
        <v>148</v>
      </c>
      <c r="B156" s="10" t="s">
        <v>237</v>
      </c>
      <c r="C156" s="169">
        <v>14.2494</v>
      </c>
      <c r="D156" s="10">
        <v>297</v>
      </c>
      <c r="E156" s="42" t="s">
        <v>343</v>
      </c>
      <c r="F156" s="42" t="s">
        <v>34</v>
      </c>
      <c r="G156" s="42">
        <v>7</v>
      </c>
      <c r="H156" s="42" t="s">
        <v>145</v>
      </c>
      <c r="I156" s="43">
        <v>30.48</v>
      </c>
      <c r="J156" s="43">
        <v>1.6764000000000001</v>
      </c>
      <c r="K156" s="10">
        <v>0</v>
      </c>
      <c r="L156" s="52" t="s">
        <v>145</v>
      </c>
      <c r="M156" s="42"/>
      <c r="N156" s="42"/>
      <c r="O156" s="42"/>
      <c r="P156" s="42" t="s">
        <v>37</v>
      </c>
      <c r="Q156" s="42"/>
      <c r="R156" s="42"/>
      <c r="S156" s="42"/>
      <c r="T156" s="10"/>
      <c r="U156" s="10">
        <v>270</v>
      </c>
    </row>
    <row r="157" spans="1:21" ht="12.75">
      <c r="A157" s="57">
        <v>149</v>
      </c>
      <c r="B157" s="10" t="s">
        <v>122</v>
      </c>
      <c r="C157" s="169">
        <v>4.0767</v>
      </c>
      <c r="D157" s="10">
        <v>40</v>
      </c>
      <c r="E157" s="42" t="s">
        <v>145</v>
      </c>
      <c r="F157" s="42" t="s">
        <v>34</v>
      </c>
      <c r="G157" s="42">
        <v>9</v>
      </c>
      <c r="H157" s="42" t="s">
        <v>145</v>
      </c>
      <c r="I157" s="43">
        <v>30.48</v>
      </c>
      <c r="J157" s="43">
        <v>1.524</v>
      </c>
      <c r="K157" s="10">
        <v>90</v>
      </c>
      <c r="L157" s="52" t="s">
        <v>36</v>
      </c>
      <c r="M157" s="42"/>
      <c r="N157" s="42"/>
      <c r="O157" s="42"/>
      <c r="P157" s="42" t="s">
        <v>37</v>
      </c>
      <c r="Q157" s="42"/>
      <c r="R157" s="42"/>
      <c r="S157" s="42"/>
      <c r="T157" s="10"/>
      <c r="U157" s="10"/>
    </row>
    <row r="158" spans="1:21" ht="12.75">
      <c r="A158" s="58">
        <v>150</v>
      </c>
      <c r="B158" s="3" t="s">
        <v>238</v>
      </c>
      <c r="C158" s="169">
        <v>4.0767</v>
      </c>
      <c r="D158" s="10">
        <v>40</v>
      </c>
      <c r="E158" s="42" t="s">
        <v>145</v>
      </c>
      <c r="F158" s="42" t="s">
        <v>34</v>
      </c>
      <c r="G158" s="42">
        <v>9</v>
      </c>
      <c r="H158" s="42" t="s">
        <v>145</v>
      </c>
      <c r="I158" s="43">
        <v>33.528</v>
      </c>
      <c r="J158" s="43">
        <v>1.6764000000000001</v>
      </c>
      <c r="K158" s="10">
        <v>0</v>
      </c>
      <c r="L158" s="52" t="s">
        <v>145</v>
      </c>
      <c r="M158" s="42"/>
      <c r="N158" s="42"/>
      <c r="O158" s="42"/>
      <c r="P158" s="42" t="s">
        <v>37</v>
      </c>
      <c r="Q158" s="42"/>
      <c r="R158" s="42"/>
      <c r="S158" s="42"/>
      <c r="T158" s="10"/>
      <c r="U158" s="10"/>
    </row>
    <row r="159" spans="1:21" ht="12.75">
      <c r="A159" s="57">
        <v>151</v>
      </c>
      <c r="B159" s="3" t="s">
        <v>239</v>
      </c>
      <c r="C159" s="35">
        <v>4.0767</v>
      </c>
      <c r="D159" s="3">
        <v>40</v>
      </c>
      <c r="E159" s="33" t="s">
        <v>145</v>
      </c>
      <c r="F159" s="33" t="s">
        <v>34</v>
      </c>
      <c r="G159" s="33">
        <v>9</v>
      </c>
      <c r="H159" s="33" t="s">
        <v>145</v>
      </c>
      <c r="I159" s="34">
        <v>29.260800000000003</v>
      </c>
      <c r="J159" s="34">
        <v>1.524</v>
      </c>
      <c r="K159" s="3">
        <v>0</v>
      </c>
      <c r="L159" s="52" t="s">
        <v>145</v>
      </c>
      <c r="M159" s="33"/>
      <c r="N159" s="33"/>
      <c r="O159" s="33"/>
      <c r="P159" s="33"/>
      <c r="Q159" s="33"/>
      <c r="R159" s="33" t="s">
        <v>37</v>
      </c>
      <c r="S159" s="33"/>
      <c r="T159" s="3">
        <v>270</v>
      </c>
      <c r="U159" s="3"/>
    </row>
    <row r="160" spans="1:21" ht="12.75">
      <c r="A160" s="58">
        <v>152</v>
      </c>
      <c r="B160" s="10" t="s">
        <v>123</v>
      </c>
      <c r="C160" s="169">
        <v>10.5918</v>
      </c>
      <c r="D160" s="10">
        <v>116</v>
      </c>
      <c r="E160" s="42" t="s">
        <v>145</v>
      </c>
      <c r="F160" s="42" t="s">
        <v>34</v>
      </c>
      <c r="G160" s="42">
        <v>8</v>
      </c>
      <c r="H160" s="42" t="s">
        <v>145</v>
      </c>
      <c r="I160" s="43">
        <v>19.2024</v>
      </c>
      <c r="J160" s="43">
        <v>1.2192</v>
      </c>
      <c r="K160" s="10">
        <v>90</v>
      </c>
      <c r="L160" s="52" t="s">
        <v>36</v>
      </c>
      <c r="M160" s="42"/>
      <c r="N160" s="42"/>
      <c r="O160" s="42"/>
      <c r="P160" s="42"/>
      <c r="Q160" s="42"/>
      <c r="R160" s="42"/>
      <c r="S160" s="42" t="s">
        <v>37</v>
      </c>
      <c r="T160" s="10"/>
      <c r="U160" s="10"/>
    </row>
    <row r="161" spans="1:21" ht="12.75">
      <c r="A161" s="57">
        <v>153</v>
      </c>
      <c r="B161" s="3" t="s">
        <v>124</v>
      </c>
      <c r="C161" s="35">
        <v>14.1732</v>
      </c>
      <c r="D161" s="3">
        <v>106</v>
      </c>
      <c r="E161" s="33" t="s">
        <v>343</v>
      </c>
      <c r="F161" s="33" t="s">
        <v>34</v>
      </c>
      <c r="G161" s="33">
        <v>7</v>
      </c>
      <c r="H161" s="33" t="s">
        <v>145</v>
      </c>
      <c r="I161" s="34">
        <v>13.716000000000001</v>
      </c>
      <c r="J161" s="34">
        <v>1.524</v>
      </c>
      <c r="K161" s="3">
        <v>90</v>
      </c>
      <c r="L161" s="52" t="s">
        <v>36</v>
      </c>
      <c r="M161" s="33"/>
      <c r="N161" s="33"/>
      <c r="O161" s="33"/>
      <c r="P161" s="33"/>
      <c r="Q161" s="33"/>
      <c r="R161" s="33" t="s">
        <v>37</v>
      </c>
      <c r="S161" s="33"/>
      <c r="T161" s="3"/>
      <c r="U161" s="3"/>
    </row>
    <row r="162" spans="1:21" ht="12.75">
      <c r="A162" s="58">
        <v>154</v>
      </c>
      <c r="B162" s="10" t="s">
        <v>242</v>
      </c>
      <c r="C162" s="169">
        <v>14.1732</v>
      </c>
      <c r="D162" s="10">
        <v>106</v>
      </c>
      <c r="E162" s="42" t="s">
        <v>343</v>
      </c>
      <c r="F162" s="42" t="s">
        <v>34</v>
      </c>
      <c r="G162" s="42">
        <v>7</v>
      </c>
      <c r="H162" s="42" t="s">
        <v>145</v>
      </c>
      <c r="I162" s="43">
        <v>10.972800000000001</v>
      </c>
      <c r="J162" s="43">
        <v>1.524</v>
      </c>
      <c r="K162" s="10">
        <v>0</v>
      </c>
      <c r="L162" s="52" t="s">
        <v>145</v>
      </c>
      <c r="M162" s="42"/>
      <c r="N162" s="42"/>
      <c r="O162" s="42"/>
      <c r="P162" s="42"/>
      <c r="Q162" s="42"/>
      <c r="R162" s="42" t="s">
        <v>37</v>
      </c>
      <c r="S162" s="42"/>
      <c r="T162" s="10"/>
      <c r="U162" s="10"/>
    </row>
    <row r="163" spans="1:21" ht="12.75">
      <c r="A163" s="57">
        <v>155</v>
      </c>
      <c r="B163" s="3" t="s">
        <v>243</v>
      </c>
      <c r="C163" s="35">
        <v>8.382</v>
      </c>
      <c r="D163" s="3">
        <v>51</v>
      </c>
      <c r="E163" s="33" t="s">
        <v>145</v>
      </c>
      <c r="F163" s="33" t="s">
        <v>34</v>
      </c>
      <c r="G163" s="33">
        <v>8</v>
      </c>
      <c r="H163" s="33" t="s">
        <v>145</v>
      </c>
      <c r="I163" s="34">
        <v>33.528</v>
      </c>
      <c r="J163" s="34">
        <v>1.524</v>
      </c>
      <c r="K163" s="3">
        <v>0</v>
      </c>
      <c r="L163" s="52" t="s">
        <v>145</v>
      </c>
      <c r="M163" s="33"/>
      <c r="N163" s="33"/>
      <c r="O163" s="33"/>
      <c r="P163" s="33" t="s">
        <v>37</v>
      </c>
      <c r="Q163" s="33"/>
      <c r="R163" s="33"/>
      <c r="S163" s="33"/>
      <c r="T163" s="3"/>
      <c r="U163" s="3"/>
    </row>
    <row r="164" spans="1:21" ht="12.75">
      <c r="A164" s="58">
        <v>156</v>
      </c>
      <c r="B164" s="10" t="s">
        <v>244</v>
      </c>
      <c r="C164" s="169">
        <v>8.382</v>
      </c>
      <c r="D164" s="10">
        <v>51</v>
      </c>
      <c r="E164" s="42" t="s">
        <v>145</v>
      </c>
      <c r="F164" s="42" t="s">
        <v>34</v>
      </c>
      <c r="G164" s="42">
        <v>8</v>
      </c>
      <c r="H164" s="42" t="s">
        <v>145</v>
      </c>
      <c r="I164" s="43">
        <v>43.586400000000005</v>
      </c>
      <c r="J164" s="43">
        <v>1.524</v>
      </c>
      <c r="K164" s="10">
        <v>0</v>
      </c>
      <c r="L164" s="52" t="s">
        <v>145</v>
      </c>
      <c r="M164" s="42"/>
      <c r="N164" s="42"/>
      <c r="O164" s="42"/>
      <c r="P164" s="42"/>
      <c r="Q164" s="42"/>
      <c r="R164" s="42" t="s">
        <v>37</v>
      </c>
      <c r="S164" s="42"/>
      <c r="T164" s="10">
        <v>90</v>
      </c>
      <c r="U164" s="10">
        <v>90</v>
      </c>
    </row>
    <row r="165" spans="1:21" ht="12.75">
      <c r="A165" s="57">
        <v>157</v>
      </c>
      <c r="B165" s="3" t="s">
        <v>125</v>
      </c>
      <c r="C165" s="169">
        <v>3.6576</v>
      </c>
      <c r="D165" s="10">
        <v>183</v>
      </c>
      <c r="E165" s="42" t="s">
        <v>145</v>
      </c>
      <c r="F165" s="42" t="s">
        <v>34</v>
      </c>
      <c r="G165" s="42">
        <v>8</v>
      </c>
      <c r="H165" s="42" t="s">
        <v>145</v>
      </c>
      <c r="I165" s="43">
        <v>24.384</v>
      </c>
      <c r="J165" s="43">
        <v>1.3716000000000002</v>
      </c>
      <c r="K165" s="10">
        <v>90</v>
      </c>
      <c r="L165" s="52" t="s">
        <v>36</v>
      </c>
      <c r="M165" s="42"/>
      <c r="N165" s="42"/>
      <c r="O165" s="42"/>
      <c r="P165" s="42" t="s">
        <v>37</v>
      </c>
      <c r="Q165" s="42"/>
      <c r="R165" s="42"/>
      <c r="S165" s="42"/>
      <c r="T165" s="10"/>
      <c r="U165" s="10"/>
    </row>
    <row r="166" spans="1:21" ht="12.75">
      <c r="A166" s="58">
        <v>158</v>
      </c>
      <c r="B166" s="10" t="s">
        <v>126</v>
      </c>
      <c r="C166" s="169">
        <v>3.6576</v>
      </c>
      <c r="D166" s="10">
        <v>183</v>
      </c>
      <c r="E166" s="42" t="s">
        <v>145</v>
      </c>
      <c r="F166" s="42" t="s">
        <v>34</v>
      </c>
      <c r="G166" s="42">
        <v>8</v>
      </c>
      <c r="H166" s="42" t="s">
        <v>145</v>
      </c>
      <c r="I166" s="43">
        <v>15.24</v>
      </c>
      <c r="J166" s="43">
        <v>1.8288000000000002</v>
      </c>
      <c r="K166" s="10">
        <v>90</v>
      </c>
      <c r="L166" s="52" t="s">
        <v>36</v>
      </c>
      <c r="M166" s="42"/>
      <c r="N166" s="42"/>
      <c r="O166" s="42"/>
      <c r="P166" s="42"/>
      <c r="Q166" s="42"/>
      <c r="R166" s="42"/>
      <c r="S166" s="42" t="s">
        <v>37</v>
      </c>
      <c r="T166" s="10">
        <v>0</v>
      </c>
      <c r="U166" s="10"/>
    </row>
    <row r="167" spans="1:21" ht="12.75">
      <c r="A167" s="57">
        <v>159</v>
      </c>
      <c r="B167" s="3" t="s">
        <v>127</v>
      </c>
      <c r="C167" s="35">
        <v>3.6576</v>
      </c>
      <c r="D167" s="3">
        <v>183</v>
      </c>
      <c r="E167" s="33" t="s">
        <v>145</v>
      </c>
      <c r="F167" s="33" t="s">
        <v>34</v>
      </c>
      <c r="G167" s="33">
        <v>8</v>
      </c>
      <c r="H167" s="33" t="s">
        <v>145</v>
      </c>
      <c r="I167" s="34">
        <v>16.764</v>
      </c>
      <c r="J167" s="34">
        <v>1.8288000000000002</v>
      </c>
      <c r="K167" s="3">
        <v>90</v>
      </c>
      <c r="L167" s="52" t="s">
        <v>36</v>
      </c>
      <c r="M167" s="33"/>
      <c r="N167" s="33"/>
      <c r="O167" s="33"/>
      <c r="P167" s="33" t="s">
        <v>37</v>
      </c>
      <c r="Q167" s="33"/>
      <c r="R167" s="33"/>
      <c r="S167" s="33"/>
      <c r="T167" s="3"/>
      <c r="U167" s="3"/>
    </row>
    <row r="168" spans="1:21" ht="12.75">
      <c r="A168" s="58">
        <v>160</v>
      </c>
      <c r="B168" s="10" t="s">
        <v>309</v>
      </c>
      <c r="C168" s="169">
        <v>14.5161</v>
      </c>
      <c r="D168" s="10">
        <v>35</v>
      </c>
      <c r="E168" s="42" t="s">
        <v>145</v>
      </c>
      <c r="F168" s="42" t="s">
        <v>34</v>
      </c>
      <c r="G168" s="42">
        <v>8</v>
      </c>
      <c r="H168" s="42" t="s">
        <v>145</v>
      </c>
      <c r="I168" s="43">
        <v>17.0688</v>
      </c>
      <c r="J168" s="43">
        <v>1.8288000000000002</v>
      </c>
      <c r="K168" s="10">
        <v>135</v>
      </c>
      <c r="L168" s="52" t="s">
        <v>296</v>
      </c>
      <c r="M168" s="42"/>
      <c r="N168" s="42"/>
      <c r="O168" s="42"/>
      <c r="P168" s="42" t="s">
        <v>37</v>
      </c>
      <c r="Q168" s="42"/>
      <c r="R168" s="42"/>
      <c r="S168" s="42"/>
      <c r="T168" s="10"/>
      <c r="U168" s="10"/>
    </row>
    <row r="169" spans="1:21" ht="12.75">
      <c r="A169" s="57">
        <v>161</v>
      </c>
      <c r="B169" s="10" t="s">
        <v>290</v>
      </c>
      <c r="C169" s="169">
        <v>14.5161</v>
      </c>
      <c r="D169" s="10">
        <v>35</v>
      </c>
      <c r="E169" s="42" t="s">
        <v>145</v>
      </c>
      <c r="F169" s="42" t="s">
        <v>34</v>
      </c>
      <c r="G169" s="42">
        <v>8</v>
      </c>
      <c r="H169" s="42" t="s">
        <v>145</v>
      </c>
      <c r="I169" s="43">
        <v>6.4008</v>
      </c>
      <c r="J169" s="43">
        <v>0.9144000000000001</v>
      </c>
      <c r="K169" s="10">
        <v>45</v>
      </c>
      <c r="L169" s="52" t="s">
        <v>262</v>
      </c>
      <c r="M169" s="42"/>
      <c r="N169" s="42"/>
      <c r="O169" s="42"/>
      <c r="P169" s="42"/>
      <c r="Q169" s="42" t="s">
        <v>37</v>
      </c>
      <c r="R169" s="42"/>
      <c r="S169" s="42"/>
      <c r="T169" s="10"/>
      <c r="U169" s="10">
        <v>315</v>
      </c>
    </row>
    <row r="170" spans="1:21" ht="12.75">
      <c r="A170" s="58">
        <v>162</v>
      </c>
      <c r="B170" s="10" t="s">
        <v>291</v>
      </c>
      <c r="C170" s="169">
        <v>14.5161</v>
      </c>
      <c r="D170" s="10">
        <v>35</v>
      </c>
      <c r="E170" s="42" t="s">
        <v>145</v>
      </c>
      <c r="F170" s="42" t="s">
        <v>34</v>
      </c>
      <c r="G170" s="42">
        <v>8</v>
      </c>
      <c r="H170" s="42" t="s">
        <v>145</v>
      </c>
      <c r="I170" s="43">
        <v>25.2984</v>
      </c>
      <c r="J170" s="43">
        <v>1.8288000000000002</v>
      </c>
      <c r="K170" s="10">
        <v>45</v>
      </c>
      <c r="L170" s="52" t="s">
        <v>262</v>
      </c>
      <c r="M170" s="42"/>
      <c r="N170" s="42"/>
      <c r="O170" s="42"/>
      <c r="P170" s="42" t="s">
        <v>37</v>
      </c>
      <c r="Q170" s="42"/>
      <c r="R170" s="42"/>
      <c r="S170" s="42"/>
      <c r="T170" s="10"/>
      <c r="U170" s="10"/>
    </row>
    <row r="171" spans="1:21" ht="12.75">
      <c r="A171" s="57">
        <v>163</v>
      </c>
      <c r="B171" s="3" t="s">
        <v>339</v>
      </c>
      <c r="C171" s="169">
        <v>22.86</v>
      </c>
      <c r="D171" s="10">
        <v>162</v>
      </c>
      <c r="E171" s="42" t="s">
        <v>343</v>
      </c>
      <c r="F171" s="42" t="s">
        <v>34</v>
      </c>
      <c r="G171" s="42">
        <v>7</v>
      </c>
      <c r="H171" s="42" t="s">
        <v>145</v>
      </c>
      <c r="I171" s="43">
        <v>13.716000000000001</v>
      </c>
      <c r="J171" s="43">
        <v>1.8288000000000002</v>
      </c>
      <c r="K171" s="10">
        <v>30</v>
      </c>
      <c r="L171" s="52"/>
      <c r="M171" s="42"/>
      <c r="N171" s="42"/>
      <c r="O171" s="42"/>
      <c r="P171" s="42"/>
      <c r="Q171" s="42"/>
      <c r="R171" s="42"/>
      <c r="S171" s="42" t="s">
        <v>37</v>
      </c>
      <c r="T171" s="10"/>
      <c r="U171" s="10"/>
    </row>
    <row r="172" spans="1:21" ht="12.75">
      <c r="A172" s="58">
        <v>164</v>
      </c>
      <c r="B172" s="10" t="s">
        <v>245</v>
      </c>
      <c r="C172" s="169">
        <v>3.2003999999999997</v>
      </c>
      <c r="D172" s="10">
        <v>189</v>
      </c>
      <c r="E172" s="42" t="s">
        <v>145</v>
      </c>
      <c r="F172" s="42" t="s">
        <v>34</v>
      </c>
      <c r="G172" s="42">
        <v>8</v>
      </c>
      <c r="H172" s="42" t="s">
        <v>145</v>
      </c>
      <c r="I172" s="43">
        <v>22.86</v>
      </c>
      <c r="J172" s="43">
        <v>1.8288000000000002</v>
      </c>
      <c r="K172" s="10">
        <v>170</v>
      </c>
      <c r="L172" s="52" t="s">
        <v>145</v>
      </c>
      <c r="M172" s="42"/>
      <c r="N172" s="42"/>
      <c r="O172" s="42"/>
      <c r="P172" s="42"/>
      <c r="Q172" s="42"/>
      <c r="R172" s="42"/>
      <c r="S172" s="42" t="s">
        <v>37</v>
      </c>
      <c r="T172" s="10"/>
      <c r="U172" s="10"/>
    </row>
    <row r="173" spans="1:21" ht="12.75">
      <c r="A173" s="57">
        <v>165</v>
      </c>
      <c r="B173" s="10" t="s">
        <v>246</v>
      </c>
      <c r="C173" s="169">
        <v>22.5171</v>
      </c>
      <c r="D173" s="10">
        <v>143</v>
      </c>
      <c r="E173" s="42" t="s">
        <v>343</v>
      </c>
      <c r="F173" s="42" t="s">
        <v>34</v>
      </c>
      <c r="G173" s="42">
        <v>8</v>
      </c>
      <c r="H173" s="42" t="s">
        <v>145</v>
      </c>
      <c r="I173" s="43">
        <v>15.24</v>
      </c>
      <c r="J173" s="43">
        <v>1.6764000000000001</v>
      </c>
      <c r="K173" s="10">
        <v>0</v>
      </c>
      <c r="L173" s="52" t="s">
        <v>145</v>
      </c>
      <c r="M173" s="42"/>
      <c r="N173" s="42"/>
      <c r="O173" s="42"/>
      <c r="P173" s="42" t="s">
        <v>37</v>
      </c>
      <c r="Q173" s="42"/>
      <c r="R173" s="42"/>
      <c r="S173" s="42"/>
      <c r="T173" s="10"/>
      <c r="U173" s="10"/>
    </row>
    <row r="174" spans="1:21" ht="12.75">
      <c r="A174" s="58">
        <v>166</v>
      </c>
      <c r="B174" s="10" t="s">
        <v>249</v>
      </c>
      <c r="C174" s="169">
        <v>14.7828</v>
      </c>
      <c r="D174" s="10">
        <v>110</v>
      </c>
      <c r="E174" s="42" t="s">
        <v>343</v>
      </c>
      <c r="F174" s="42" t="s">
        <v>34</v>
      </c>
      <c r="G174" s="42">
        <v>8</v>
      </c>
      <c r="H174" s="42" t="s">
        <v>145</v>
      </c>
      <c r="I174" s="43">
        <v>31.3944</v>
      </c>
      <c r="J174" s="43">
        <v>1.8288000000000002</v>
      </c>
      <c r="K174" s="10">
        <v>0</v>
      </c>
      <c r="L174" s="52" t="s">
        <v>145</v>
      </c>
      <c r="M174" s="42"/>
      <c r="N174" s="42"/>
      <c r="O174" s="42"/>
      <c r="P174" s="42"/>
      <c r="Q174" s="42"/>
      <c r="R174" s="42" t="s">
        <v>37</v>
      </c>
      <c r="S174" s="42"/>
      <c r="T174" s="10"/>
      <c r="U174" s="10"/>
    </row>
    <row r="175" spans="1:21" ht="12.75">
      <c r="A175" s="57">
        <v>167</v>
      </c>
      <c r="B175" s="10" t="s">
        <v>292</v>
      </c>
      <c r="C175" s="169">
        <v>16.9926</v>
      </c>
      <c r="D175" s="10">
        <v>109</v>
      </c>
      <c r="E175" s="42" t="s">
        <v>343</v>
      </c>
      <c r="F175" s="42" t="s">
        <v>34</v>
      </c>
      <c r="G175" s="42">
        <v>7</v>
      </c>
      <c r="H175" s="42" t="s">
        <v>145</v>
      </c>
      <c r="I175" s="43">
        <v>21.336000000000002</v>
      </c>
      <c r="J175" s="43">
        <v>1.8288000000000002</v>
      </c>
      <c r="K175" s="10">
        <v>45</v>
      </c>
      <c r="L175" s="52" t="s">
        <v>262</v>
      </c>
      <c r="M175" s="42"/>
      <c r="N175" s="42"/>
      <c r="O175" s="42"/>
      <c r="P175" s="42"/>
      <c r="Q175" s="42"/>
      <c r="R175" s="42" t="s">
        <v>37</v>
      </c>
      <c r="S175" s="42"/>
      <c r="T175" s="10"/>
      <c r="U175" s="10"/>
    </row>
    <row r="176" spans="1:21" ht="12.75">
      <c r="A176" s="58">
        <v>168</v>
      </c>
      <c r="B176" s="3" t="s">
        <v>131</v>
      </c>
      <c r="C176" s="35">
        <v>3.2003999999999997</v>
      </c>
      <c r="D176" s="3">
        <v>69</v>
      </c>
      <c r="E176" s="33" t="s">
        <v>145</v>
      </c>
      <c r="F176" s="33" t="s">
        <v>34</v>
      </c>
      <c r="G176" s="33">
        <v>8</v>
      </c>
      <c r="H176" s="33" t="s">
        <v>145</v>
      </c>
      <c r="I176" s="34">
        <v>18.288</v>
      </c>
      <c r="J176" s="34">
        <v>1.8288000000000002</v>
      </c>
      <c r="K176" s="3">
        <v>90</v>
      </c>
      <c r="L176" s="52" t="s">
        <v>36</v>
      </c>
      <c r="M176" s="33"/>
      <c r="N176" s="33"/>
      <c r="O176" s="33"/>
      <c r="P176" s="33" t="s">
        <v>37</v>
      </c>
      <c r="Q176" s="33"/>
      <c r="R176" s="33"/>
      <c r="S176" s="33"/>
      <c r="T176" s="3"/>
      <c r="U176" s="3"/>
    </row>
    <row r="177" spans="1:21" ht="12.75">
      <c r="A177" s="57">
        <v>169</v>
      </c>
      <c r="B177" s="10" t="s">
        <v>132</v>
      </c>
      <c r="C177" s="169">
        <v>3.2003999999999997</v>
      </c>
      <c r="D177" s="10">
        <v>69</v>
      </c>
      <c r="E177" s="42" t="s">
        <v>145</v>
      </c>
      <c r="F177" s="42" t="s">
        <v>34</v>
      </c>
      <c r="G177" s="42">
        <v>8</v>
      </c>
      <c r="H177" s="42" t="s">
        <v>145</v>
      </c>
      <c r="I177" s="43">
        <v>13.716000000000001</v>
      </c>
      <c r="J177" s="43">
        <v>1.6764000000000001</v>
      </c>
      <c r="K177" s="10">
        <v>90</v>
      </c>
      <c r="L177" s="52" t="s">
        <v>36</v>
      </c>
      <c r="M177" s="42"/>
      <c r="N177" s="42"/>
      <c r="O177" s="42"/>
      <c r="P177" s="42" t="s">
        <v>37</v>
      </c>
      <c r="Q177" s="42"/>
      <c r="R177" s="42"/>
      <c r="S177" s="42"/>
      <c r="T177" s="10"/>
      <c r="U177" s="10"/>
    </row>
    <row r="178" spans="1:21" ht="12.75">
      <c r="A178" s="58">
        <v>170</v>
      </c>
      <c r="B178" s="3" t="s">
        <v>133</v>
      </c>
      <c r="C178" s="35">
        <v>3.2003999999999997</v>
      </c>
      <c r="D178" s="3">
        <v>69</v>
      </c>
      <c r="E178" s="33" t="s">
        <v>145</v>
      </c>
      <c r="F178" s="33" t="s">
        <v>34</v>
      </c>
      <c r="G178" s="33">
        <v>8</v>
      </c>
      <c r="H178" s="33" t="s">
        <v>145</v>
      </c>
      <c r="I178" s="34">
        <v>8.5344</v>
      </c>
      <c r="J178" s="34">
        <v>1.0668</v>
      </c>
      <c r="K178" s="3">
        <v>90</v>
      </c>
      <c r="L178" s="52" t="s">
        <v>36</v>
      </c>
      <c r="M178" s="33"/>
      <c r="N178" s="33"/>
      <c r="O178" s="33"/>
      <c r="P178" s="33" t="s">
        <v>37</v>
      </c>
      <c r="Q178" s="33"/>
      <c r="R178" s="33"/>
      <c r="S178" s="33"/>
      <c r="T178" s="3"/>
      <c r="U178" s="3"/>
    </row>
    <row r="179" spans="1:21" ht="12.75">
      <c r="A179" s="57">
        <v>171</v>
      </c>
      <c r="B179" s="10" t="s">
        <v>250</v>
      </c>
      <c r="C179" s="169">
        <v>3.5433</v>
      </c>
      <c r="D179" s="10">
        <v>109</v>
      </c>
      <c r="E179" s="42" t="s">
        <v>145</v>
      </c>
      <c r="F179" s="42" t="s">
        <v>34</v>
      </c>
      <c r="G179" s="42">
        <v>8</v>
      </c>
      <c r="H179" s="42" t="s">
        <v>145</v>
      </c>
      <c r="I179" s="43">
        <v>11.5824</v>
      </c>
      <c r="J179" s="43">
        <v>1.9812</v>
      </c>
      <c r="K179" s="10">
        <v>0</v>
      </c>
      <c r="L179" s="52" t="s">
        <v>145</v>
      </c>
      <c r="M179" s="42"/>
      <c r="N179" s="42"/>
      <c r="O179" s="42"/>
      <c r="P179" s="42"/>
      <c r="Q179" s="42" t="s">
        <v>37</v>
      </c>
      <c r="R179" s="42"/>
      <c r="S179" s="42"/>
      <c r="T179" s="10"/>
      <c r="U179" s="10">
        <v>270</v>
      </c>
    </row>
    <row r="180" spans="1:21" ht="12.75">
      <c r="A180" s="58">
        <v>172</v>
      </c>
      <c r="B180" s="3" t="s">
        <v>251</v>
      </c>
      <c r="C180" s="35">
        <v>3.429</v>
      </c>
      <c r="D180" s="3">
        <v>243</v>
      </c>
      <c r="E180" s="33" t="s">
        <v>145</v>
      </c>
      <c r="F180" s="33" t="s">
        <v>34</v>
      </c>
      <c r="G180" s="33">
        <v>8</v>
      </c>
      <c r="H180" s="33" t="s">
        <v>145</v>
      </c>
      <c r="I180" s="34">
        <v>20.1168</v>
      </c>
      <c r="J180" s="34">
        <v>1.6764000000000001</v>
      </c>
      <c r="K180" s="3">
        <v>0</v>
      </c>
      <c r="L180" s="52" t="s">
        <v>145</v>
      </c>
      <c r="M180" s="33"/>
      <c r="N180" s="33"/>
      <c r="O180" s="33"/>
      <c r="P180" s="33"/>
      <c r="Q180" s="33"/>
      <c r="R180" s="33" t="s">
        <v>37</v>
      </c>
      <c r="S180" s="33"/>
      <c r="T180" s="3"/>
      <c r="U180" s="3"/>
    </row>
    <row r="181" spans="1:21" ht="12.75">
      <c r="A181" s="57">
        <v>173</v>
      </c>
      <c r="B181" s="10" t="s">
        <v>252</v>
      </c>
      <c r="C181" s="169">
        <v>3.429</v>
      </c>
      <c r="D181" s="10">
        <v>243</v>
      </c>
      <c r="E181" s="42" t="s">
        <v>145</v>
      </c>
      <c r="F181" s="42" t="s">
        <v>34</v>
      </c>
      <c r="G181" s="42">
        <v>8</v>
      </c>
      <c r="H181" s="42" t="s">
        <v>145</v>
      </c>
      <c r="I181" s="43">
        <v>7.010400000000001</v>
      </c>
      <c r="J181" s="43">
        <v>1.8288000000000002</v>
      </c>
      <c r="K181" s="10">
        <v>0</v>
      </c>
      <c r="L181" s="52" t="s">
        <v>145</v>
      </c>
      <c r="M181" s="42"/>
      <c r="N181" s="42"/>
      <c r="O181" s="42"/>
      <c r="P181" s="42" t="s">
        <v>37</v>
      </c>
      <c r="Q181" s="42"/>
      <c r="R181" s="42"/>
      <c r="S181" s="42"/>
      <c r="T181" s="10"/>
      <c r="U181" s="10"/>
    </row>
    <row r="182" spans="1:21" ht="12.75">
      <c r="A182" s="58">
        <v>174</v>
      </c>
      <c r="B182" s="10" t="s">
        <v>134</v>
      </c>
      <c r="C182" s="169">
        <v>3.429</v>
      </c>
      <c r="D182" s="10">
        <v>243</v>
      </c>
      <c r="E182" s="42" t="s">
        <v>145</v>
      </c>
      <c r="F182" s="42" t="s">
        <v>34</v>
      </c>
      <c r="G182" s="42">
        <v>8</v>
      </c>
      <c r="H182" s="42" t="s">
        <v>145</v>
      </c>
      <c r="I182" s="43">
        <v>18.288</v>
      </c>
      <c r="J182" s="43">
        <v>1.8288000000000002</v>
      </c>
      <c r="K182" s="10">
        <v>90</v>
      </c>
      <c r="L182" s="52" t="s">
        <v>36</v>
      </c>
      <c r="M182" s="42"/>
      <c r="N182" s="42"/>
      <c r="O182" s="42"/>
      <c r="P182" s="42" t="s">
        <v>37</v>
      </c>
      <c r="Q182" s="42"/>
      <c r="R182" s="42"/>
      <c r="S182" s="42"/>
      <c r="T182" s="10"/>
      <c r="U182" s="10"/>
    </row>
    <row r="183" spans="1:21" ht="12.75">
      <c r="A183" s="57">
        <v>175</v>
      </c>
      <c r="B183" s="10" t="s">
        <v>253</v>
      </c>
      <c r="C183" s="169">
        <v>3.429</v>
      </c>
      <c r="D183" s="10">
        <v>243</v>
      </c>
      <c r="E183" s="42" t="s">
        <v>145</v>
      </c>
      <c r="F183" s="42" t="s">
        <v>34</v>
      </c>
      <c r="G183" s="42">
        <v>8</v>
      </c>
      <c r="H183" s="42" t="s">
        <v>145</v>
      </c>
      <c r="I183" s="43">
        <v>8.5344</v>
      </c>
      <c r="J183" s="43">
        <v>1.8288000000000002</v>
      </c>
      <c r="K183" s="10">
        <v>0</v>
      </c>
      <c r="L183" s="52" t="s">
        <v>145</v>
      </c>
      <c r="M183" s="42"/>
      <c r="N183" s="42"/>
      <c r="O183" s="42"/>
      <c r="P183" s="42" t="s">
        <v>37</v>
      </c>
      <c r="Q183" s="42"/>
      <c r="R183" s="42"/>
      <c r="S183" s="42"/>
      <c r="T183" s="10"/>
      <c r="U183" s="10"/>
    </row>
    <row r="184" spans="1:21" ht="12.75">
      <c r="A184" s="58">
        <v>176</v>
      </c>
      <c r="B184" s="10" t="s">
        <v>294</v>
      </c>
      <c r="C184" s="169">
        <v>19.507199999999997</v>
      </c>
      <c r="D184" s="10">
        <v>293</v>
      </c>
      <c r="E184" s="42" t="s">
        <v>343</v>
      </c>
      <c r="F184" s="42" t="s">
        <v>34</v>
      </c>
      <c r="G184" s="42">
        <v>7</v>
      </c>
      <c r="H184" s="42" t="s">
        <v>145</v>
      </c>
      <c r="I184" s="43">
        <v>22.555200000000003</v>
      </c>
      <c r="J184" s="43">
        <v>1.8288000000000002</v>
      </c>
      <c r="K184" s="10">
        <v>45</v>
      </c>
      <c r="L184" s="52" t="s">
        <v>262</v>
      </c>
      <c r="M184" s="42"/>
      <c r="N184" s="42"/>
      <c r="O184" s="42"/>
      <c r="P184" s="42" t="s">
        <v>37</v>
      </c>
      <c r="Q184" s="42"/>
      <c r="R184" s="42"/>
      <c r="S184" s="42"/>
      <c r="T184" s="10"/>
      <c r="U184" s="10"/>
    </row>
    <row r="185" spans="1:21" ht="12.75">
      <c r="A185" s="57">
        <v>177</v>
      </c>
      <c r="B185" s="10" t="s">
        <v>312</v>
      </c>
      <c r="C185" s="169">
        <v>19.507199999999997</v>
      </c>
      <c r="D185" s="10">
        <v>293</v>
      </c>
      <c r="E185" s="42" t="s">
        <v>343</v>
      </c>
      <c r="F185" s="42" t="s">
        <v>34</v>
      </c>
      <c r="G185" s="42">
        <v>7</v>
      </c>
      <c r="H185" s="42" t="s">
        <v>145</v>
      </c>
      <c r="I185" s="43">
        <v>19.2024</v>
      </c>
      <c r="J185" s="43">
        <v>1.8288000000000002</v>
      </c>
      <c r="K185" s="10">
        <v>135</v>
      </c>
      <c r="L185" s="52" t="s">
        <v>296</v>
      </c>
      <c r="M185" s="42"/>
      <c r="N185" s="42"/>
      <c r="O185" s="42"/>
      <c r="P185" s="42"/>
      <c r="Q185" s="42"/>
      <c r="R185" s="42" t="s">
        <v>37</v>
      </c>
      <c r="S185" s="42"/>
      <c r="T185" s="10">
        <v>225</v>
      </c>
      <c r="U185" s="10"/>
    </row>
    <row r="186" spans="1:21" ht="12.75">
      <c r="A186" s="58">
        <v>178</v>
      </c>
      <c r="B186" s="3" t="s">
        <v>313</v>
      </c>
      <c r="C186" s="169">
        <v>19.507199999999997</v>
      </c>
      <c r="D186" s="10">
        <v>293</v>
      </c>
      <c r="E186" s="42" t="s">
        <v>343</v>
      </c>
      <c r="F186" s="42" t="s">
        <v>34</v>
      </c>
      <c r="G186" s="42">
        <v>7</v>
      </c>
      <c r="H186" s="42" t="s">
        <v>145</v>
      </c>
      <c r="I186" s="43">
        <v>19.2024</v>
      </c>
      <c r="J186" s="43">
        <v>1.8288000000000002</v>
      </c>
      <c r="K186" s="10">
        <v>135</v>
      </c>
      <c r="L186" s="52" t="s">
        <v>296</v>
      </c>
      <c r="M186" s="42"/>
      <c r="N186" s="42"/>
      <c r="O186" s="42"/>
      <c r="P186" s="42"/>
      <c r="Q186" s="42"/>
      <c r="R186" s="42" t="s">
        <v>37</v>
      </c>
      <c r="S186" s="42"/>
      <c r="T186" s="10">
        <v>225</v>
      </c>
      <c r="U186" s="10"/>
    </row>
    <row r="187" spans="1:21" ht="12.75">
      <c r="A187" s="57">
        <v>179</v>
      </c>
      <c r="B187" s="10" t="s">
        <v>254</v>
      </c>
      <c r="C187" s="169">
        <v>16.8402</v>
      </c>
      <c r="D187" s="10">
        <v>297</v>
      </c>
      <c r="E187" s="42" t="s">
        <v>343</v>
      </c>
      <c r="F187" s="42" t="s">
        <v>34</v>
      </c>
      <c r="G187" s="42">
        <v>7</v>
      </c>
      <c r="H187" s="42" t="s">
        <v>145</v>
      </c>
      <c r="I187" s="43">
        <v>21.336000000000002</v>
      </c>
      <c r="J187" s="43">
        <v>1.8288000000000002</v>
      </c>
      <c r="K187" s="10">
        <v>0</v>
      </c>
      <c r="L187" s="52" t="s">
        <v>145</v>
      </c>
      <c r="M187" s="42"/>
      <c r="N187" s="42"/>
      <c r="O187" s="42"/>
      <c r="P187" s="42"/>
      <c r="Q187" s="42"/>
      <c r="R187" s="42" t="s">
        <v>37</v>
      </c>
      <c r="S187" s="42"/>
      <c r="T187" s="10">
        <v>270</v>
      </c>
      <c r="U187" s="10"/>
    </row>
    <row r="188" spans="1:21" ht="12.75">
      <c r="A188" s="58">
        <v>180</v>
      </c>
      <c r="B188" s="10" t="s">
        <v>135</v>
      </c>
      <c r="C188" s="169">
        <v>16.8402</v>
      </c>
      <c r="D188" s="10">
        <v>297</v>
      </c>
      <c r="E188" s="42" t="s">
        <v>343</v>
      </c>
      <c r="F188" s="42" t="s">
        <v>34</v>
      </c>
      <c r="G188" s="42">
        <v>7</v>
      </c>
      <c r="H188" s="42" t="s">
        <v>145</v>
      </c>
      <c r="I188" s="43">
        <v>26.5176</v>
      </c>
      <c r="J188" s="43">
        <v>1.8288000000000002</v>
      </c>
      <c r="K188" s="10">
        <v>90</v>
      </c>
      <c r="L188" s="52" t="s">
        <v>36</v>
      </c>
      <c r="M188" s="42"/>
      <c r="N188" s="42"/>
      <c r="O188" s="42"/>
      <c r="P188" s="42"/>
      <c r="Q188" s="42"/>
      <c r="R188" s="42" t="s">
        <v>37</v>
      </c>
      <c r="S188" s="42"/>
      <c r="T188" s="10">
        <v>0</v>
      </c>
      <c r="U188" s="10"/>
    </row>
    <row r="189" spans="1:21" ht="12.75">
      <c r="A189" s="57">
        <v>181</v>
      </c>
      <c r="B189" s="10" t="s">
        <v>136</v>
      </c>
      <c r="C189" s="169">
        <v>16.8402</v>
      </c>
      <c r="D189" s="10">
        <v>297</v>
      </c>
      <c r="E189" s="42" t="s">
        <v>343</v>
      </c>
      <c r="F189" s="42" t="s">
        <v>34</v>
      </c>
      <c r="G189" s="42">
        <v>7</v>
      </c>
      <c r="H189" s="42" t="s">
        <v>145</v>
      </c>
      <c r="I189" s="43">
        <v>26.5176</v>
      </c>
      <c r="J189" s="43">
        <v>1.8288000000000002</v>
      </c>
      <c r="K189" s="10">
        <v>90</v>
      </c>
      <c r="L189" s="52" t="s">
        <v>36</v>
      </c>
      <c r="M189" s="42"/>
      <c r="N189" s="42"/>
      <c r="O189" s="42"/>
      <c r="P189" s="42"/>
      <c r="Q189" s="42"/>
      <c r="R189" s="42"/>
      <c r="S189" s="42" t="s">
        <v>37</v>
      </c>
      <c r="T189" s="10"/>
      <c r="U189" s="10"/>
    </row>
    <row r="190" spans="1:21" ht="12.75">
      <c r="A190" s="58">
        <v>182</v>
      </c>
      <c r="B190" s="3" t="s">
        <v>137</v>
      </c>
      <c r="C190" s="35">
        <v>5.334</v>
      </c>
      <c r="D190" s="3">
        <v>221</v>
      </c>
      <c r="E190" s="33" t="s">
        <v>145</v>
      </c>
      <c r="F190" s="33" t="s">
        <v>41</v>
      </c>
      <c r="G190" s="33">
        <v>8</v>
      </c>
      <c r="H190" s="33" t="s">
        <v>145</v>
      </c>
      <c r="I190" s="34">
        <v>18.288</v>
      </c>
      <c r="J190" s="34">
        <v>1.6764000000000001</v>
      </c>
      <c r="K190" s="3">
        <v>90</v>
      </c>
      <c r="L190" s="52" t="s">
        <v>36</v>
      </c>
      <c r="M190" s="33"/>
      <c r="N190" s="33"/>
      <c r="O190" s="33"/>
      <c r="P190" s="33"/>
      <c r="Q190" s="33"/>
      <c r="R190" s="33" t="s">
        <v>37</v>
      </c>
      <c r="S190" s="33"/>
      <c r="T190" s="3">
        <v>0</v>
      </c>
      <c r="U190" s="3"/>
    </row>
    <row r="191" spans="1:21" ht="12.75">
      <c r="A191" s="57">
        <v>183</v>
      </c>
      <c r="B191" s="10" t="s">
        <v>138</v>
      </c>
      <c r="C191" s="169">
        <v>5.334</v>
      </c>
      <c r="D191" s="10">
        <v>221</v>
      </c>
      <c r="E191" s="42" t="s">
        <v>145</v>
      </c>
      <c r="F191" s="42" t="s">
        <v>41</v>
      </c>
      <c r="G191" s="42">
        <v>8</v>
      </c>
      <c r="H191" s="42" t="s">
        <v>145</v>
      </c>
      <c r="I191" s="43">
        <v>19.2024</v>
      </c>
      <c r="J191" s="43">
        <v>1.6764000000000001</v>
      </c>
      <c r="K191" s="10">
        <v>90</v>
      </c>
      <c r="L191" s="52" t="s">
        <v>36</v>
      </c>
      <c r="M191" s="42"/>
      <c r="N191" s="42"/>
      <c r="O191" s="42"/>
      <c r="P191" s="42" t="s">
        <v>37</v>
      </c>
      <c r="Q191" s="42"/>
      <c r="R191" s="42"/>
      <c r="S191" s="42"/>
      <c r="T191" s="10"/>
      <c r="U191" s="10"/>
    </row>
    <row r="192" spans="1:21" ht="12.75">
      <c r="A192" s="58">
        <v>184</v>
      </c>
      <c r="B192" s="10" t="s">
        <v>140</v>
      </c>
      <c r="C192" s="169">
        <v>10.363199999999999</v>
      </c>
      <c r="D192" s="10">
        <v>242</v>
      </c>
      <c r="E192" s="42" t="s">
        <v>145</v>
      </c>
      <c r="F192" s="42" t="s">
        <v>34</v>
      </c>
      <c r="G192" s="42" t="s">
        <v>35</v>
      </c>
      <c r="H192" s="42" t="s">
        <v>145</v>
      </c>
      <c r="I192" s="43">
        <v>23.1648</v>
      </c>
      <c r="J192" s="43">
        <v>1.8288000000000002</v>
      </c>
      <c r="K192" s="10">
        <v>90</v>
      </c>
      <c r="L192" s="52" t="s">
        <v>36</v>
      </c>
      <c r="M192" s="42"/>
      <c r="N192" s="42"/>
      <c r="O192" s="42"/>
      <c r="P192" s="42"/>
      <c r="Q192" s="42"/>
      <c r="R192" s="42"/>
      <c r="S192" s="42" t="s">
        <v>37</v>
      </c>
      <c r="T192" s="10"/>
      <c r="U192" s="10"/>
    </row>
    <row r="193" spans="1:21" ht="12.75">
      <c r="A193" s="57">
        <v>185</v>
      </c>
      <c r="B193" s="3" t="s">
        <v>141</v>
      </c>
      <c r="C193" s="169">
        <v>10.363199999999999</v>
      </c>
      <c r="D193" s="10">
        <v>242</v>
      </c>
      <c r="E193" s="42" t="s">
        <v>145</v>
      </c>
      <c r="F193" s="42" t="s">
        <v>34</v>
      </c>
      <c r="G193" s="42" t="s">
        <v>35</v>
      </c>
      <c r="H193" s="42" t="s">
        <v>145</v>
      </c>
      <c r="I193" s="43">
        <v>3.9624</v>
      </c>
      <c r="J193" s="43">
        <v>1.8288000000000002</v>
      </c>
      <c r="K193" s="10">
        <v>90</v>
      </c>
      <c r="L193" s="52" t="s">
        <v>36</v>
      </c>
      <c r="M193" s="42"/>
      <c r="N193" s="42"/>
      <c r="O193" s="42"/>
      <c r="P193" s="42"/>
      <c r="Q193" s="42"/>
      <c r="R193" s="42" t="s">
        <v>37</v>
      </c>
      <c r="S193" s="42"/>
      <c r="T193" s="10">
        <v>0</v>
      </c>
      <c r="U193" s="10"/>
    </row>
    <row r="194" spans="1:21" ht="12.75">
      <c r="A194" s="58">
        <v>186</v>
      </c>
      <c r="B194" s="10" t="s">
        <v>142</v>
      </c>
      <c r="C194" s="169">
        <v>10.363199999999999</v>
      </c>
      <c r="D194" s="10">
        <v>242</v>
      </c>
      <c r="E194" s="42" t="s">
        <v>145</v>
      </c>
      <c r="F194" s="42" t="s">
        <v>34</v>
      </c>
      <c r="G194" s="42" t="s">
        <v>35</v>
      </c>
      <c r="H194" s="42" t="s">
        <v>145</v>
      </c>
      <c r="I194" s="43">
        <v>1.524</v>
      </c>
      <c r="J194" s="43">
        <v>1.524</v>
      </c>
      <c r="K194" s="10">
        <v>90</v>
      </c>
      <c r="L194" s="52" t="s">
        <v>36</v>
      </c>
      <c r="M194" s="42"/>
      <c r="N194" s="42"/>
      <c r="O194" s="42"/>
      <c r="P194" s="42" t="s">
        <v>37</v>
      </c>
      <c r="Q194" s="42"/>
      <c r="R194" s="42"/>
      <c r="S194" s="42"/>
      <c r="T194" s="10"/>
      <c r="U194" s="10"/>
    </row>
    <row r="195" spans="1:21" ht="12.75">
      <c r="A195" s="57">
        <v>187</v>
      </c>
      <c r="B195" s="10" t="s">
        <v>143</v>
      </c>
      <c r="C195" s="169">
        <v>10.363199999999999</v>
      </c>
      <c r="D195" s="10">
        <v>242</v>
      </c>
      <c r="E195" s="42" t="s">
        <v>145</v>
      </c>
      <c r="F195" s="42" t="s">
        <v>34</v>
      </c>
      <c r="G195" s="42" t="s">
        <v>35</v>
      </c>
      <c r="H195" s="42" t="s">
        <v>145</v>
      </c>
      <c r="I195" s="43">
        <v>1.524</v>
      </c>
      <c r="J195" s="43">
        <v>1.524</v>
      </c>
      <c r="K195" s="10">
        <v>90</v>
      </c>
      <c r="L195" s="52" t="s">
        <v>36</v>
      </c>
      <c r="M195" s="42"/>
      <c r="N195" s="42"/>
      <c r="O195" s="42"/>
      <c r="P195" s="42" t="s">
        <v>37</v>
      </c>
      <c r="Q195" s="42"/>
      <c r="R195" s="42"/>
      <c r="S195" s="42"/>
      <c r="T195" s="10"/>
      <c r="U195" s="10"/>
    </row>
    <row r="196" spans="1:21" ht="12.75">
      <c r="A196" s="58">
        <v>188</v>
      </c>
      <c r="B196" s="10" t="s">
        <v>259</v>
      </c>
      <c r="C196" s="169">
        <v>10.363199999999999</v>
      </c>
      <c r="D196" s="10">
        <v>242</v>
      </c>
      <c r="E196" s="42" t="s">
        <v>145</v>
      </c>
      <c r="F196" s="42" t="s">
        <v>34</v>
      </c>
      <c r="G196" s="42" t="s">
        <v>35</v>
      </c>
      <c r="H196" s="42" t="s">
        <v>145</v>
      </c>
      <c r="I196" s="43">
        <v>24.9936</v>
      </c>
      <c r="J196" s="43">
        <v>1.524</v>
      </c>
      <c r="K196" s="10">
        <v>0</v>
      </c>
      <c r="L196" s="52" t="s">
        <v>145</v>
      </c>
      <c r="M196" s="42"/>
      <c r="N196" s="42"/>
      <c r="O196" s="42"/>
      <c r="P196" s="42" t="s">
        <v>37</v>
      </c>
      <c r="Q196" s="42"/>
      <c r="R196" s="42"/>
      <c r="S196" s="42"/>
      <c r="T196" s="10"/>
      <c r="U196" s="10"/>
    </row>
    <row r="197" spans="1:21" ht="12.75">
      <c r="A197" s="57">
        <v>189</v>
      </c>
      <c r="B197" s="3" t="s">
        <v>261</v>
      </c>
      <c r="C197" s="169">
        <v>22.0599</v>
      </c>
      <c r="D197" s="10">
        <v>162</v>
      </c>
      <c r="E197" s="42" t="s">
        <v>343</v>
      </c>
      <c r="F197" s="42" t="s">
        <v>34</v>
      </c>
      <c r="G197" s="42">
        <v>7</v>
      </c>
      <c r="H197" s="42" t="s">
        <v>47</v>
      </c>
      <c r="I197" s="43">
        <v>36.576</v>
      </c>
      <c r="J197" s="43">
        <v>1.3716000000000002</v>
      </c>
      <c r="K197" s="10">
        <v>45</v>
      </c>
      <c r="L197" s="40" t="s">
        <v>262</v>
      </c>
      <c r="M197" s="42"/>
      <c r="N197" s="42" t="s">
        <v>37</v>
      </c>
      <c r="O197" s="42"/>
      <c r="P197" s="42"/>
      <c r="Q197" s="42"/>
      <c r="R197" s="42"/>
      <c r="S197" s="42"/>
      <c r="T197" s="10"/>
      <c r="U197" s="10"/>
    </row>
    <row r="198" spans="1:21" ht="12.75">
      <c r="A198" s="58">
        <v>190</v>
      </c>
      <c r="B198" s="3" t="s">
        <v>263</v>
      </c>
      <c r="C198" s="35">
        <v>22.0599</v>
      </c>
      <c r="D198" s="3">
        <v>162</v>
      </c>
      <c r="E198" s="33" t="s">
        <v>343</v>
      </c>
      <c r="F198" s="33" t="s">
        <v>34</v>
      </c>
      <c r="G198" s="33">
        <v>7</v>
      </c>
      <c r="H198" s="33" t="s">
        <v>47</v>
      </c>
      <c r="I198" s="34">
        <v>36.576</v>
      </c>
      <c r="J198" s="34">
        <v>1.3716000000000002</v>
      </c>
      <c r="K198" s="3">
        <v>45</v>
      </c>
      <c r="L198" s="40" t="s">
        <v>262</v>
      </c>
      <c r="M198" s="33"/>
      <c r="N198" s="33" t="s">
        <v>37</v>
      </c>
      <c r="O198" s="33"/>
      <c r="P198" s="33"/>
      <c r="Q198" s="33"/>
      <c r="R198" s="33"/>
      <c r="S198" s="33"/>
      <c r="T198" s="3"/>
      <c r="U198" s="3"/>
    </row>
    <row r="199" spans="1:21" ht="12.75">
      <c r="A199" s="57">
        <v>191</v>
      </c>
      <c r="B199" s="3" t="s">
        <v>58</v>
      </c>
      <c r="C199" s="35">
        <v>19.811999999999998</v>
      </c>
      <c r="D199" s="3">
        <v>356</v>
      </c>
      <c r="E199" s="33" t="s">
        <v>343</v>
      </c>
      <c r="F199" s="33" t="s">
        <v>41</v>
      </c>
      <c r="G199" s="33">
        <v>8</v>
      </c>
      <c r="H199" s="33" t="s">
        <v>47</v>
      </c>
      <c r="I199" s="34">
        <v>19.812</v>
      </c>
      <c r="J199" s="34">
        <v>1.524</v>
      </c>
      <c r="K199" s="3">
        <v>90</v>
      </c>
      <c r="L199" s="40" t="s">
        <v>36</v>
      </c>
      <c r="M199" s="33"/>
      <c r="N199" s="33" t="s">
        <v>37</v>
      </c>
      <c r="O199" s="33"/>
      <c r="P199" s="33"/>
      <c r="Q199" s="33"/>
      <c r="R199" s="33"/>
      <c r="S199" s="33"/>
      <c r="T199" s="3"/>
      <c r="U199" s="3"/>
    </row>
    <row r="200" spans="1:21" ht="12.75">
      <c r="A200" s="58">
        <v>192</v>
      </c>
      <c r="B200" s="3" t="s">
        <v>59</v>
      </c>
      <c r="C200" s="35">
        <v>19.811999999999998</v>
      </c>
      <c r="D200" s="3">
        <v>356</v>
      </c>
      <c r="E200" s="33" t="s">
        <v>343</v>
      </c>
      <c r="F200" s="33" t="s">
        <v>41</v>
      </c>
      <c r="G200" s="33">
        <v>8</v>
      </c>
      <c r="H200" s="33" t="s">
        <v>47</v>
      </c>
      <c r="I200" s="34">
        <v>19.812</v>
      </c>
      <c r="J200" s="34">
        <v>0.9144000000000001</v>
      </c>
      <c r="K200" s="3">
        <v>90</v>
      </c>
      <c r="L200" s="40" t="s">
        <v>36</v>
      </c>
      <c r="M200" s="33"/>
      <c r="N200" s="33" t="s">
        <v>37</v>
      </c>
      <c r="O200" s="33"/>
      <c r="P200" s="33"/>
      <c r="Q200" s="33"/>
      <c r="R200" s="33"/>
      <c r="S200" s="33"/>
      <c r="T200" s="3"/>
      <c r="U200" s="3"/>
    </row>
    <row r="201" spans="1:21" ht="12.75">
      <c r="A201" s="57">
        <v>193</v>
      </c>
      <c r="B201" s="3" t="s">
        <v>160</v>
      </c>
      <c r="C201" s="169">
        <v>19.811999999999998</v>
      </c>
      <c r="D201" s="10">
        <v>356</v>
      </c>
      <c r="E201" s="42" t="s">
        <v>343</v>
      </c>
      <c r="F201" s="42" t="s">
        <v>41</v>
      </c>
      <c r="G201" s="42">
        <v>8</v>
      </c>
      <c r="H201" s="42" t="s">
        <v>47</v>
      </c>
      <c r="I201" s="43">
        <v>33.2232</v>
      </c>
      <c r="J201" s="43">
        <v>1.8288000000000002</v>
      </c>
      <c r="K201" s="10">
        <v>0</v>
      </c>
      <c r="L201" s="40" t="s">
        <v>145</v>
      </c>
      <c r="M201" s="42"/>
      <c r="N201" s="42" t="s">
        <v>37</v>
      </c>
      <c r="O201" s="42"/>
      <c r="P201" s="42"/>
      <c r="Q201" s="42"/>
      <c r="R201" s="42"/>
      <c r="S201" s="42"/>
      <c r="T201" s="10"/>
      <c r="U201" s="10"/>
    </row>
    <row r="202" spans="1:21" ht="12.75">
      <c r="A202" s="58">
        <v>194</v>
      </c>
      <c r="B202" s="3" t="s">
        <v>60</v>
      </c>
      <c r="C202" s="35">
        <v>28.956</v>
      </c>
      <c r="D202" s="3">
        <v>2</v>
      </c>
      <c r="E202" s="33" t="s">
        <v>343</v>
      </c>
      <c r="F202" s="33" t="s">
        <v>34</v>
      </c>
      <c r="G202" s="33">
        <v>7</v>
      </c>
      <c r="H202" s="33" t="s">
        <v>47</v>
      </c>
      <c r="I202" s="34">
        <v>18.288</v>
      </c>
      <c r="J202" s="34">
        <v>1.2192</v>
      </c>
      <c r="K202" s="3">
        <v>90</v>
      </c>
      <c r="L202" s="40" t="s">
        <v>36</v>
      </c>
      <c r="M202" s="33"/>
      <c r="N202" s="33" t="s">
        <v>37</v>
      </c>
      <c r="O202" s="33"/>
      <c r="P202" s="33"/>
      <c r="Q202" s="33"/>
      <c r="R202" s="33"/>
      <c r="S202" s="33"/>
      <c r="T202" s="3"/>
      <c r="U202" s="3"/>
    </row>
    <row r="203" spans="1:21" ht="12.75">
      <c r="A203" s="57">
        <v>195</v>
      </c>
      <c r="B203" s="10" t="s">
        <v>202</v>
      </c>
      <c r="C203" s="169">
        <v>5.3721</v>
      </c>
      <c r="D203" s="10">
        <v>208</v>
      </c>
      <c r="E203" s="42" t="s">
        <v>145</v>
      </c>
      <c r="F203" s="42" t="s">
        <v>34</v>
      </c>
      <c r="G203" s="42">
        <v>7</v>
      </c>
      <c r="H203" s="42" t="s">
        <v>47</v>
      </c>
      <c r="I203" s="43">
        <v>7.62</v>
      </c>
      <c r="J203" s="43">
        <v>1.8288000000000002</v>
      </c>
      <c r="K203" s="10">
        <v>0</v>
      </c>
      <c r="L203" s="40" t="s">
        <v>145</v>
      </c>
      <c r="M203" s="42"/>
      <c r="N203" s="42" t="s">
        <v>37</v>
      </c>
      <c r="O203" s="42"/>
      <c r="P203" s="42"/>
      <c r="Q203" s="42"/>
      <c r="R203" s="42"/>
      <c r="S203" s="42"/>
      <c r="T203" s="10"/>
      <c r="U203" s="10"/>
    </row>
    <row r="204" spans="1:21" ht="12.75">
      <c r="A204" s="58">
        <v>196</v>
      </c>
      <c r="B204" s="10" t="s">
        <v>301</v>
      </c>
      <c r="C204" s="169">
        <v>26.212799999999998</v>
      </c>
      <c r="D204" s="10">
        <v>157</v>
      </c>
      <c r="E204" s="42" t="s">
        <v>343</v>
      </c>
      <c r="F204" s="42" t="s">
        <v>34</v>
      </c>
      <c r="G204" s="42">
        <v>6</v>
      </c>
      <c r="H204" s="42" t="s">
        <v>47</v>
      </c>
      <c r="I204" s="43">
        <v>4.2672</v>
      </c>
      <c r="J204" s="43">
        <v>1.8288000000000002</v>
      </c>
      <c r="K204" s="10">
        <v>135</v>
      </c>
      <c r="L204" s="40" t="s">
        <v>296</v>
      </c>
      <c r="M204" s="42"/>
      <c r="N204" s="42" t="s">
        <v>37</v>
      </c>
      <c r="O204" s="42"/>
      <c r="P204" s="42"/>
      <c r="Q204" s="42"/>
      <c r="R204" s="42"/>
      <c r="S204" s="42"/>
      <c r="T204" s="10"/>
      <c r="U204" s="10"/>
    </row>
    <row r="205" spans="1:21" ht="12.75">
      <c r="A205" s="57">
        <v>197</v>
      </c>
      <c r="B205" s="3" t="s">
        <v>268</v>
      </c>
      <c r="C205" s="169">
        <v>26.212799999999998</v>
      </c>
      <c r="D205" s="10">
        <v>157</v>
      </c>
      <c r="E205" s="42" t="s">
        <v>343</v>
      </c>
      <c r="F205" s="42" t="s">
        <v>34</v>
      </c>
      <c r="G205" s="42">
        <v>6</v>
      </c>
      <c r="H205" s="42" t="s">
        <v>47</v>
      </c>
      <c r="I205" s="43">
        <v>6.4008</v>
      </c>
      <c r="J205" s="43">
        <v>1.8288000000000002</v>
      </c>
      <c r="K205" s="10">
        <v>45</v>
      </c>
      <c r="L205" s="40" t="s">
        <v>262</v>
      </c>
      <c r="M205" s="42"/>
      <c r="N205" s="42" t="s">
        <v>37</v>
      </c>
      <c r="O205" s="42"/>
      <c r="P205" s="42"/>
      <c r="Q205" s="42"/>
      <c r="R205" s="42"/>
      <c r="S205" s="42"/>
      <c r="T205" s="10"/>
      <c r="U205" s="10"/>
    </row>
    <row r="206" spans="1:21" ht="12.75">
      <c r="A206" s="58">
        <v>198</v>
      </c>
      <c r="B206" s="10" t="s">
        <v>302</v>
      </c>
      <c r="C206" s="169">
        <v>26.212799999999998</v>
      </c>
      <c r="D206" s="10">
        <v>157</v>
      </c>
      <c r="E206" s="42" t="s">
        <v>343</v>
      </c>
      <c r="F206" s="42" t="s">
        <v>34</v>
      </c>
      <c r="G206" s="42">
        <v>6</v>
      </c>
      <c r="H206" s="42" t="s">
        <v>47</v>
      </c>
      <c r="I206" s="43">
        <v>3.048</v>
      </c>
      <c r="J206" s="43">
        <v>1.8288000000000002</v>
      </c>
      <c r="K206" s="10">
        <v>135</v>
      </c>
      <c r="L206" s="40" t="s">
        <v>296</v>
      </c>
      <c r="M206" s="42"/>
      <c r="N206" s="42" t="s">
        <v>37</v>
      </c>
      <c r="O206" s="42"/>
      <c r="P206" s="42"/>
      <c r="Q206" s="42"/>
      <c r="R206" s="42"/>
      <c r="S206" s="42"/>
      <c r="T206" s="10"/>
      <c r="U206" s="10"/>
    </row>
    <row r="207" spans="1:21" ht="12.75">
      <c r="A207" s="57">
        <v>199</v>
      </c>
      <c r="B207" s="10" t="s">
        <v>113</v>
      </c>
      <c r="C207" s="169">
        <v>16.4592</v>
      </c>
      <c r="D207" s="10">
        <v>110</v>
      </c>
      <c r="E207" s="42" t="s">
        <v>343</v>
      </c>
      <c r="F207" s="42" t="s">
        <v>34</v>
      </c>
      <c r="G207" s="42">
        <v>7</v>
      </c>
      <c r="H207" s="42" t="s">
        <v>47</v>
      </c>
      <c r="I207" s="43">
        <v>14.630400000000002</v>
      </c>
      <c r="J207" s="43">
        <v>1.8288000000000002</v>
      </c>
      <c r="K207" s="10">
        <v>90</v>
      </c>
      <c r="L207" s="40" t="s">
        <v>36</v>
      </c>
      <c r="M207" s="42"/>
      <c r="N207" s="42" t="s">
        <v>37</v>
      </c>
      <c r="O207" s="42"/>
      <c r="P207" s="42"/>
      <c r="Q207" s="42"/>
      <c r="R207" s="42"/>
      <c r="S207" s="42"/>
      <c r="T207" s="10"/>
      <c r="U207" s="10"/>
    </row>
    <row r="208" spans="1:21" ht="12.75">
      <c r="A208" s="58">
        <v>200</v>
      </c>
      <c r="B208" s="3" t="s">
        <v>228</v>
      </c>
      <c r="C208" s="35">
        <v>16.4592</v>
      </c>
      <c r="D208" s="3">
        <v>110</v>
      </c>
      <c r="E208" s="33" t="s">
        <v>343</v>
      </c>
      <c r="F208" s="33" t="s">
        <v>34</v>
      </c>
      <c r="G208" s="33">
        <v>7</v>
      </c>
      <c r="H208" s="33" t="s">
        <v>47</v>
      </c>
      <c r="I208" s="34">
        <v>22.86</v>
      </c>
      <c r="J208" s="34">
        <v>1.8288000000000002</v>
      </c>
      <c r="K208" s="3">
        <v>0</v>
      </c>
      <c r="L208" s="40" t="s">
        <v>145</v>
      </c>
      <c r="M208" s="33"/>
      <c r="N208" s="33" t="s">
        <v>37</v>
      </c>
      <c r="O208" s="33"/>
      <c r="P208" s="33"/>
      <c r="Q208" s="33"/>
      <c r="R208" s="33"/>
      <c r="S208" s="33"/>
      <c r="T208" s="3"/>
      <c r="U208" s="3"/>
    </row>
    <row r="209" spans="1:21" ht="12.75">
      <c r="A209" s="57">
        <v>201</v>
      </c>
      <c r="B209" s="10" t="s">
        <v>229</v>
      </c>
      <c r="C209" s="169">
        <v>16.4592</v>
      </c>
      <c r="D209" s="10">
        <v>110</v>
      </c>
      <c r="E209" s="42" t="s">
        <v>343</v>
      </c>
      <c r="F209" s="42" t="s">
        <v>34</v>
      </c>
      <c r="G209" s="42">
        <v>7</v>
      </c>
      <c r="H209" s="42" t="s">
        <v>47</v>
      </c>
      <c r="I209" s="43">
        <v>9.144</v>
      </c>
      <c r="J209" s="43">
        <v>1.8288000000000002</v>
      </c>
      <c r="K209" s="10">
        <v>0</v>
      </c>
      <c r="L209" s="40" t="s">
        <v>145</v>
      </c>
      <c r="M209" s="42"/>
      <c r="N209" s="42" t="s">
        <v>37</v>
      </c>
      <c r="O209" s="42"/>
      <c r="P209" s="42"/>
      <c r="Q209" s="42"/>
      <c r="R209" s="42"/>
      <c r="S209" s="42"/>
      <c r="T209" s="10"/>
      <c r="U209" s="10"/>
    </row>
    <row r="210" spans="1:21" ht="12.75">
      <c r="A210" s="58">
        <v>202</v>
      </c>
      <c r="B210" s="10" t="s">
        <v>120</v>
      </c>
      <c r="C210" s="169">
        <v>22.479</v>
      </c>
      <c r="D210" s="10">
        <v>260</v>
      </c>
      <c r="E210" s="42" t="s">
        <v>343</v>
      </c>
      <c r="F210" s="42" t="s">
        <v>34</v>
      </c>
      <c r="G210" s="42">
        <v>6</v>
      </c>
      <c r="H210" s="42" t="s">
        <v>47</v>
      </c>
      <c r="I210" s="43">
        <v>7.315200000000001</v>
      </c>
      <c r="J210" s="43">
        <v>1.6764000000000001</v>
      </c>
      <c r="K210" s="10">
        <v>90</v>
      </c>
      <c r="L210" s="40" t="s">
        <v>36</v>
      </c>
      <c r="M210" s="42"/>
      <c r="N210" s="42" t="s">
        <v>37</v>
      </c>
      <c r="O210" s="42"/>
      <c r="P210" s="42"/>
      <c r="Q210" s="42"/>
      <c r="R210" s="42"/>
      <c r="S210" s="42"/>
      <c r="T210" s="10"/>
      <c r="U210" s="10"/>
    </row>
    <row r="211" spans="1:21" ht="12.75">
      <c r="A211" s="57">
        <v>203</v>
      </c>
      <c r="B211" s="10" t="s">
        <v>121</v>
      </c>
      <c r="C211" s="169">
        <v>22.479</v>
      </c>
      <c r="D211" s="10">
        <v>260</v>
      </c>
      <c r="E211" s="42" t="s">
        <v>343</v>
      </c>
      <c r="F211" s="42" t="s">
        <v>34</v>
      </c>
      <c r="G211" s="42">
        <v>6</v>
      </c>
      <c r="H211" s="42" t="s">
        <v>47</v>
      </c>
      <c r="I211" s="43">
        <v>20.1168</v>
      </c>
      <c r="J211" s="43">
        <v>1.8288000000000002</v>
      </c>
      <c r="K211" s="10">
        <v>90</v>
      </c>
      <c r="L211" s="40" t="s">
        <v>36</v>
      </c>
      <c r="M211" s="42"/>
      <c r="N211" s="42" t="s">
        <v>37</v>
      </c>
      <c r="O211" s="42"/>
      <c r="P211" s="42"/>
      <c r="Q211" s="42"/>
      <c r="R211" s="42"/>
      <c r="S211" s="42"/>
      <c r="T211" s="10"/>
      <c r="U211" s="10"/>
    </row>
    <row r="212" spans="1:21" ht="12.75">
      <c r="A212" s="58">
        <v>204</v>
      </c>
      <c r="B212" s="10" t="s">
        <v>161</v>
      </c>
      <c r="C212" s="169">
        <v>28.956</v>
      </c>
      <c r="D212" s="10">
        <v>2</v>
      </c>
      <c r="E212" s="42" t="s">
        <v>343</v>
      </c>
      <c r="F212" s="42" t="s">
        <v>34</v>
      </c>
      <c r="G212" s="42">
        <v>7</v>
      </c>
      <c r="H212" s="42" t="s">
        <v>47</v>
      </c>
      <c r="I212" s="43">
        <v>19.812</v>
      </c>
      <c r="J212" s="43">
        <v>0.762</v>
      </c>
      <c r="K212" s="10">
        <v>0</v>
      </c>
      <c r="L212" s="40" t="s">
        <v>145</v>
      </c>
      <c r="M212" s="42"/>
      <c r="N212" s="42"/>
      <c r="O212" s="42" t="s">
        <v>37</v>
      </c>
      <c r="P212" s="42"/>
      <c r="Q212" s="42"/>
      <c r="R212" s="42"/>
      <c r="S212" s="42"/>
      <c r="T212" s="10"/>
      <c r="U212" s="10"/>
    </row>
    <row r="213" spans="1:21" ht="12.75">
      <c r="A213" s="57">
        <v>205</v>
      </c>
      <c r="B213" s="3" t="s">
        <v>162</v>
      </c>
      <c r="C213" s="35">
        <v>28.956</v>
      </c>
      <c r="D213" s="3">
        <v>2</v>
      </c>
      <c r="E213" s="33" t="s">
        <v>343</v>
      </c>
      <c r="F213" s="33" t="s">
        <v>34</v>
      </c>
      <c r="G213" s="33">
        <v>7</v>
      </c>
      <c r="H213" s="33" t="s">
        <v>47</v>
      </c>
      <c r="I213" s="34">
        <v>24.9936</v>
      </c>
      <c r="J213" s="34">
        <v>0.762</v>
      </c>
      <c r="K213" s="3">
        <v>0</v>
      </c>
      <c r="L213" s="40" t="s">
        <v>145</v>
      </c>
      <c r="M213" s="33"/>
      <c r="N213" s="33"/>
      <c r="O213" s="33" t="s">
        <v>37</v>
      </c>
      <c r="P213" s="33"/>
      <c r="Q213" s="33"/>
      <c r="R213" s="33"/>
      <c r="S213" s="33"/>
      <c r="T213" s="3"/>
      <c r="U213" s="3"/>
    </row>
    <row r="214" spans="1:21" ht="12.75">
      <c r="A214" s="58">
        <v>206</v>
      </c>
      <c r="B214" s="10" t="s">
        <v>200</v>
      </c>
      <c r="C214" s="169">
        <v>5.3721</v>
      </c>
      <c r="D214" s="10">
        <v>208</v>
      </c>
      <c r="E214" s="42" t="s">
        <v>145</v>
      </c>
      <c r="F214" s="42" t="s">
        <v>34</v>
      </c>
      <c r="G214" s="42">
        <v>7</v>
      </c>
      <c r="H214" s="42" t="s">
        <v>47</v>
      </c>
      <c r="I214" s="43">
        <v>30.48</v>
      </c>
      <c r="J214" s="43">
        <v>1.8288000000000002</v>
      </c>
      <c r="K214" s="10">
        <v>10</v>
      </c>
      <c r="L214" s="40" t="s">
        <v>145</v>
      </c>
      <c r="M214" s="42"/>
      <c r="N214" s="42"/>
      <c r="O214" s="42" t="s">
        <v>37</v>
      </c>
      <c r="P214" s="42"/>
      <c r="Q214" s="42"/>
      <c r="R214" s="42"/>
      <c r="S214" s="42"/>
      <c r="T214" s="10"/>
      <c r="U214" s="10"/>
    </row>
    <row r="215" spans="1:21" ht="12.75">
      <c r="A215" s="57">
        <v>207</v>
      </c>
      <c r="B215" s="3" t="s">
        <v>201</v>
      </c>
      <c r="C215" s="35">
        <v>5.3721</v>
      </c>
      <c r="D215" s="3">
        <v>208</v>
      </c>
      <c r="E215" s="33" t="s">
        <v>145</v>
      </c>
      <c r="F215" s="33" t="s">
        <v>34</v>
      </c>
      <c r="G215" s="33">
        <v>7</v>
      </c>
      <c r="H215" s="33" t="s">
        <v>47</v>
      </c>
      <c r="I215" s="34">
        <v>6.096</v>
      </c>
      <c r="J215" s="34">
        <v>1.8288000000000002</v>
      </c>
      <c r="K215" s="3">
        <v>0</v>
      </c>
      <c r="L215" s="40" t="s">
        <v>145</v>
      </c>
      <c r="M215" s="33"/>
      <c r="N215" s="33"/>
      <c r="O215" s="33" t="s">
        <v>37</v>
      </c>
      <c r="P215" s="33"/>
      <c r="Q215" s="33"/>
      <c r="R215" s="33"/>
      <c r="S215" s="33"/>
      <c r="T215" s="3"/>
      <c r="U215" s="3"/>
    </row>
    <row r="216" spans="1:21" ht="12.75">
      <c r="A216" s="58">
        <v>208</v>
      </c>
      <c r="B216" s="10" t="s">
        <v>99</v>
      </c>
      <c r="C216" s="169">
        <v>2.6289</v>
      </c>
      <c r="D216" s="10">
        <v>218</v>
      </c>
      <c r="E216" s="42" t="s">
        <v>145</v>
      </c>
      <c r="F216" s="42" t="s">
        <v>34</v>
      </c>
      <c r="G216" s="42">
        <v>8</v>
      </c>
      <c r="H216" s="42" t="s">
        <v>47</v>
      </c>
      <c r="I216" s="43">
        <v>16.4592</v>
      </c>
      <c r="J216" s="43">
        <v>1.8288000000000002</v>
      </c>
      <c r="K216" s="10">
        <v>90</v>
      </c>
      <c r="L216" s="40" t="s">
        <v>36</v>
      </c>
      <c r="M216" s="42"/>
      <c r="N216" s="42"/>
      <c r="O216" s="42" t="s">
        <v>37</v>
      </c>
      <c r="P216" s="42"/>
      <c r="Q216" s="42"/>
      <c r="R216" s="42"/>
      <c r="S216" s="42"/>
      <c r="T216" s="10"/>
      <c r="U216" s="10"/>
    </row>
    <row r="217" spans="1:21" ht="12.75">
      <c r="A217" s="57">
        <v>209</v>
      </c>
      <c r="B217" s="10" t="s">
        <v>216</v>
      </c>
      <c r="C217" s="169">
        <v>2.6289</v>
      </c>
      <c r="D217" s="10">
        <v>218</v>
      </c>
      <c r="E217" s="42" t="s">
        <v>145</v>
      </c>
      <c r="F217" s="42" t="s">
        <v>34</v>
      </c>
      <c r="G217" s="42">
        <v>8</v>
      </c>
      <c r="H217" s="42" t="s">
        <v>47</v>
      </c>
      <c r="I217" s="43">
        <v>14.630400000000002</v>
      </c>
      <c r="J217" s="43">
        <v>1.8288000000000002</v>
      </c>
      <c r="K217" s="10">
        <v>0</v>
      </c>
      <c r="L217" s="40" t="s">
        <v>145</v>
      </c>
      <c r="M217" s="42"/>
      <c r="N217" s="42"/>
      <c r="O217" s="42" t="s">
        <v>37</v>
      </c>
      <c r="P217" s="42"/>
      <c r="Q217" s="42"/>
      <c r="R217" s="42"/>
      <c r="S217" s="42"/>
      <c r="T217" s="10"/>
      <c r="U217" s="10"/>
    </row>
    <row r="218" spans="1:21" ht="12.75">
      <c r="A218" s="58">
        <v>210</v>
      </c>
      <c r="B218" s="3" t="s">
        <v>217</v>
      </c>
      <c r="C218" s="169">
        <v>2.6289</v>
      </c>
      <c r="D218" s="10">
        <v>218</v>
      </c>
      <c r="E218" s="42" t="s">
        <v>145</v>
      </c>
      <c r="F218" s="42" t="s">
        <v>34</v>
      </c>
      <c r="G218" s="42">
        <v>8</v>
      </c>
      <c r="H218" s="42" t="s">
        <v>47</v>
      </c>
      <c r="I218" s="43">
        <v>3.048</v>
      </c>
      <c r="J218" s="43">
        <v>1.8288000000000002</v>
      </c>
      <c r="K218" s="10">
        <v>0</v>
      </c>
      <c r="L218" s="40" t="s">
        <v>145</v>
      </c>
      <c r="M218" s="42"/>
      <c r="N218" s="42"/>
      <c r="O218" s="42" t="s">
        <v>37</v>
      </c>
      <c r="P218" s="42"/>
      <c r="Q218" s="42"/>
      <c r="R218" s="42"/>
      <c r="S218" s="42"/>
      <c r="T218" s="10"/>
      <c r="U218" s="10"/>
    </row>
    <row r="219" spans="1:21" ht="12.75">
      <c r="A219" s="57">
        <v>211</v>
      </c>
      <c r="B219" s="10" t="s">
        <v>100</v>
      </c>
      <c r="C219" s="169">
        <v>2.6289</v>
      </c>
      <c r="D219" s="10">
        <v>218</v>
      </c>
      <c r="E219" s="42" t="s">
        <v>145</v>
      </c>
      <c r="F219" s="42" t="s">
        <v>34</v>
      </c>
      <c r="G219" s="42">
        <v>8</v>
      </c>
      <c r="H219" s="42" t="s">
        <v>47</v>
      </c>
      <c r="I219" s="43">
        <v>1.524</v>
      </c>
      <c r="J219" s="43">
        <v>1.8288000000000002</v>
      </c>
      <c r="K219" s="10">
        <v>90</v>
      </c>
      <c r="L219" s="40" t="s">
        <v>36</v>
      </c>
      <c r="M219" s="42"/>
      <c r="N219" s="42"/>
      <c r="O219" s="42" t="s">
        <v>37</v>
      </c>
      <c r="P219" s="42"/>
      <c r="Q219" s="42"/>
      <c r="R219" s="42"/>
      <c r="S219" s="42"/>
      <c r="T219" s="10"/>
      <c r="U219" s="10"/>
    </row>
    <row r="220" spans="1:21" ht="12.75">
      <c r="A220" s="58">
        <v>212</v>
      </c>
      <c r="B220" s="3" t="s">
        <v>129</v>
      </c>
      <c r="C220" s="35">
        <v>8.763</v>
      </c>
      <c r="D220" s="3">
        <v>222</v>
      </c>
      <c r="E220" s="33" t="s">
        <v>145</v>
      </c>
      <c r="F220" s="33" t="s">
        <v>41</v>
      </c>
      <c r="G220" s="33">
        <v>8</v>
      </c>
      <c r="H220" s="33" t="s">
        <v>47</v>
      </c>
      <c r="I220" s="34">
        <v>30.48</v>
      </c>
      <c r="J220" s="34">
        <v>1.524</v>
      </c>
      <c r="K220" s="3">
        <v>90</v>
      </c>
      <c r="L220" s="40" t="s">
        <v>36</v>
      </c>
      <c r="M220" s="33"/>
      <c r="N220" s="33"/>
      <c r="O220" s="33" t="s">
        <v>37</v>
      </c>
      <c r="P220" s="33"/>
      <c r="Q220" s="33"/>
      <c r="R220" s="33"/>
      <c r="S220" s="33"/>
      <c r="T220" s="3"/>
      <c r="U220" s="3"/>
    </row>
    <row r="221" spans="1:21" ht="12.75">
      <c r="A221" s="57">
        <v>213</v>
      </c>
      <c r="B221" s="10" t="s">
        <v>130</v>
      </c>
      <c r="C221" s="169">
        <v>8.763</v>
      </c>
      <c r="D221" s="10">
        <v>222</v>
      </c>
      <c r="E221" s="42" t="s">
        <v>145</v>
      </c>
      <c r="F221" s="42" t="s">
        <v>41</v>
      </c>
      <c r="G221" s="42">
        <v>8</v>
      </c>
      <c r="H221" s="42" t="s">
        <v>47</v>
      </c>
      <c r="I221" s="43">
        <v>7.9248</v>
      </c>
      <c r="J221" s="43">
        <v>1.2192</v>
      </c>
      <c r="K221" s="10">
        <v>90</v>
      </c>
      <c r="L221" s="40" t="s">
        <v>36</v>
      </c>
      <c r="M221" s="42"/>
      <c r="N221" s="42"/>
      <c r="O221" s="42" t="s">
        <v>37</v>
      </c>
      <c r="P221" s="42"/>
      <c r="Q221" s="42"/>
      <c r="R221" s="42"/>
      <c r="S221" s="42"/>
      <c r="T221" s="10"/>
      <c r="U221" s="10"/>
    </row>
    <row r="222" spans="1:21" ht="12.75">
      <c r="A222" s="58">
        <v>214</v>
      </c>
      <c r="B222" s="10" t="s">
        <v>139</v>
      </c>
      <c r="C222" s="169">
        <v>26.517599999999998</v>
      </c>
      <c r="D222" s="10">
        <v>9</v>
      </c>
      <c r="E222" s="42" t="s">
        <v>343</v>
      </c>
      <c r="F222" s="42" t="s">
        <v>34</v>
      </c>
      <c r="G222" s="42">
        <v>7</v>
      </c>
      <c r="H222" s="42" t="s">
        <v>47</v>
      </c>
      <c r="I222" s="43">
        <v>19.2024</v>
      </c>
      <c r="J222" s="43">
        <v>1.6764000000000001</v>
      </c>
      <c r="K222" s="10">
        <v>90</v>
      </c>
      <c r="L222" s="40" t="s">
        <v>36</v>
      </c>
      <c r="M222" s="42"/>
      <c r="N222" s="42"/>
      <c r="O222" s="42" t="s">
        <v>37</v>
      </c>
      <c r="P222" s="42"/>
      <c r="Q222" s="42"/>
      <c r="R222" s="42"/>
      <c r="S222" s="42"/>
      <c r="T222" s="10"/>
      <c r="U222" s="10"/>
    </row>
    <row r="223" spans="1:21" ht="12.75">
      <c r="A223" s="57">
        <v>215</v>
      </c>
      <c r="B223" s="10" t="s">
        <v>255</v>
      </c>
      <c r="C223" s="169">
        <v>26.517599999999998</v>
      </c>
      <c r="D223" s="10">
        <v>9</v>
      </c>
      <c r="E223" s="42" t="s">
        <v>343</v>
      </c>
      <c r="F223" s="42" t="s">
        <v>34</v>
      </c>
      <c r="G223" s="42">
        <v>7</v>
      </c>
      <c r="H223" s="42" t="s">
        <v>47</v>
      </c>
      <c r="I223" s="43">
        <v>27.432000000000002</v>
      </c>
      <c r="J223" s="43">
        <v>1.524</v>
      </c>
      <c r="K223" s="10">
        <v>0</v>
      </c>
      <c r="L223" s="40" t="s">
        <v>145</v>
      </c>
      <c r="M223" s="42"/>
      <c r="N223" s="42"/>
      <c r="O223" s="42" t="s">
        <v>37</v>
      </c>
      <c r="P223" s="42"/>
      <c r="Q223" s="42"/>
      <c r="R223" s="42"/>
      <c r="S223" s="42"/>
      <c r="T223" s="10"/>
      <c r="U223" s="10"/>
    </row>
    <row r="224" spans="1:21" ht="12.75">
      <c r="A224" s="58">
        <v>216</v>
      </c>
      <c r="B224" s="3" t="s">
        <v>256</v>
      </c>
      <c r="C224" s="169">
        <v>26.517599999999998</v>
      </c>
      <c r="D224" s="10">
        <v>9</v>
      </c>
      <c r="E224" s="42" t="s">
        <v>343</v>
      </c>
      <c r="F224" s="42" t="s">
        <v>34</v>
      </c>
      <c r="G224" s="42">
        <v>7</v>
      </c>
      <c r="H224" s="42" t="s">
        <v>47</v>
      </c>
      <c r="I224" s="43">
        <v>7.010400000000001</v>
      </c>
      <c r="J224" s="43">
        <v>0.6096</v>
      </c>
      <c r="K224" s="10">
        <v>0</v>
      </c>
      <c r="L224" s="40" t="s">
        <v>145</v>
      </c>
      <c r="M224" s="42"/>
      <c r="N224" s="42"/>
      <c r="O224" s="42" t="s">
        <v>37</v>
      </c>
      <c r="P224" s="42"/>
      <c r="Q224" s="42"/>
      <c r="R224" s="42"/>
      <c r="S224" s="42"/>
      <c r="T224" s="10"/>
      <c r="U224" s="10"/>
    </row>
    <row r="225" spans="1:21" ht="12.75">
      <c r="A225" s="57">
        <v>217</v>
      </c>
      <c r="B225" s="10" t="s">
        <v>257</v>
      </c>
      <c r="C225" s="169">
        <v>26.517599999999998</v>
      </c>
      <c r="D225" s="10">
        <v>9</v>
      </c>
      <c r="E225" s="42" t="s">
        <v>343</v>
      </c>
      <c r="F225" s="42" t="s">
        <v>34</v>
      </c>
      <c r="G225" s="42">
        <v>7</v>
      </c>
      <c r="H225" s="42" t="s">
        <v>47</v>
      </c>
      <c r="I225" s="43">
        <v>13.1064</v>
      </c>
      <c r="J225" s="43">
        <v>0.6096</v>
      </c>
      <c r="K225" s="10">
        <v>0</v>
      </c>
      <c r="L225" s="40" t="s">
        <v>145</v>
      </c>
      <c r="M225" s="42"/>
      <c r="N225" s="42"/>
      <c r="O225" s="42" t="s">
        <v>37</v>
      </c>
      <c r="P225" s="42"/>
      <c r="Q225" s="42"/>
      <c r="R225" s="42"/>
      <c r="S225" s="42"/>
      <c r="T225" s="10"/>
      <c r="U225" s="10"/>
    </row>
    <row r="226" spans="1:21" ht="12.75">
      <c r="A226" s="58">
        <v>218</v>
      </c>
      <c r="B226" s="10" t="s">
        <v>258</v>
      </c>
      <c r="C226" s="169">
        <v>26.517599999999998</v>
      </c>
      <c r="D226" s="10">
        <v>9</v>
      </c>
      <c r="E226" s="42" t="s">
        <v>343</v>
      </c>
      <c r="F226" s="42" t="s">
        <v>34</v>
      </c>
      <c r="G226" s="42">
        <v>7</v>
      </c>
      <c r="H226" s="42" t="s">
        <v>47</v>
      </c>
      <c r="I226" s="43">
        <v>21.336000000000002</v>
      </c>
      <c r="J226" s="43">
        <v>1.524</v>
      </c>
      <c r="K226" s="10">
        <v>0</v>
      </c>
      <c r="L226" s="40" t="s">
        <v>145</v>
      </c>
      <c r="M226" s="42"/>
      <c r="N226" s="42"/>
      <c r="O226" s="42" t="s">
        <v>37</v>
      </c>
      <c r="P226" s="42"/>
      <c r="Q226" s="42"/>
      <c r="R226" s="42"/>
      <c r="S226" s="42"/>
      <c r="T226" s="10"/>
      <c r="U226" s="10"/>
    </row>
    <row r="227" spans="1:21" ht="12.75">
      <c r="A227" s="57">
        <v>219</v>
      </c>
      <c r="B227" s="10" t="s">
        <v>46</v>
      </c>
      <c r="C227" s="169">
        <v>5.8674</v>
      </c>
      <c r="D227" s="10">
        <v>110</v>
      </c>
      <c r="E227" s="42" t="s">
        <v>145</v>
      </c>
      <c r="F227" s="42" t="s">
        <v>34</v>
      </c>
      <c r="G227" s="42">
        <v>8</v>
      </c>
      <c r="H227" s="42" t="s">
        <v>47</v>
      </c>
      <c r="I227" s="43">
        <v>23.1648</v>
      </c>
      <c r="J227" s="43">
        <v>0</v>
      </c>
      <c r="K227" s="10">
        <v>90</v>
      </c>
      <c r="L227" s="40" t="s">
        <v>36</v>
      </c>
      <c r="M227" s="42"/>
      <c r="N227" s="42"/>
      <c r="O227" s="42"/>
      <c r="P227" s="42" t="s">
        <v>37</v>
      </c>
      <c r="Q227" s="42"/>
      <c r="R227" s="42"/>
      <c r="S227" s="42"/>
      <c r="T227" s="10"/>
      <c r="U227" s="10"/>
    </row>
    <row r="228" spans="1:21" ht="12.75">
      <c r="A228" s="58">
        <v>220</v>
      </c>
      <c r="B228" s="3" t="s">
        <v>48</v>
      </c>
      <c r="C228" s="35">
        <v>5.8674</v>
      </c>
      <c r="D228" s="3">
        <v>110</v>
      </c>
      <c r="E228" s="33" t="s">
        <v>145</v>
      </c>
      <c r="F228" s="33" t="s">
        <v>34</v>
      </c>
      <c r="G228" s="33">
        <v>8</v>
      </c>
      <c r="H228" s="33" t="s">
        <v>47</v>
      </c>
      <c r="I228" s="34">
        <v>23.1648</v>
      </c>
      <c r="J228" s="34">
        <v>0</v>
      </c>
      <c r="K228" s="3">
        <v>90</v>
      </c>
      <c r="L228" s="40" t="s">
        <v>36</v>
      </c>
      <c r="M228" s="33"/>
      <c r="N228" s="33"/>
      <c r="O228" s="33"/>
      <c r="P228" s="33"/>
      <c r="Q228" s="33"/>
      <c r="R228" s="33" t="s">
        <v>37</v>
      </c>
      <c r="S228" s="33"/>
      <c r="T228" s="3">
        <v>0</v>
      </c>
      <c r="U228" s="3"/>
    </row>
    <row r="229" spans="1:21" ht="12.75">
      <c r="A229" s="57">
        <v>221</v>
      </c>
      <c r="B229" s="10" t="s">
        <v>50</v>
      </c>
      <c r="C229" s="169">
        <v>16.2306</v>
      </c>
      <c r="D229" s="10">
        <v>303</v>
      </c>
      <c r="E229" s="42" t="s">
        <v>145</v>
      </c>
      <c r="F229" s="42" t="s">
        <v>34</v>
      </c>
      <c r="G229" s="42">
        <v>8</v>
      </c>
      <c r="H229" s="42" t="s">
        <v>47</v>
      </c>
      <c r="I229" s="43">
        <v>21.336000000000002</v>
      </c>
      <c r="J229" s="43">
        <v>1.8288000000000002</v>
      </c>
      <c r="K229" s="10">
        <v>85</v>
      </c>
      <c r="L229" s="40" t="s">
        <v>36</v>
      </c>
      <c r="M229" s="42"/>
      <c r="N229" s="42"/>
      <c r="O229" s="42"/>
      <c r="P229" s="42"/>
      <c r="Q229" s="42"/>
      <c r="R229" s="42" t="s">
        <v>37</v>
      </c>
      <c r="S229" s="42"/>
      <c r="T229" s="10"/>
      <c r="U229" s="10"/>
    </row>
    <row r="230" spans="1:21" ht="12.75">
      <c r="A230" s="58">
        <v>222</v>
      </c>
      <c r="B230" s="3" t="s">
        <v>152</v>
      </c>
      <c r="C230" s="35">
        <v>16.2306</v>
      </c>
      <c r="D230" s="3">
        <v>303</v>
      </c>
      <c r="E230" s="33" t="s">
        <v>145</v>
      </c>
      <c r="F230" s="33" t="s">
        <v>34</v>
      </c>
      <c r="G230" s="33">
        <v>8</v>
      </c>
      <c r="H230" s="33" t="s">
        <v>47</v>
      </c>
      <c r="I230" s="34">
        <v>31.3944</v>
      </c>
      <c r="J230" s="34">
        <v>1.8288000000000002</v>
      </c>
      <c r="K230" s="3">
        <v>0</v>
      </c>
      <c r="L230" s="40" t="s">
        <v>145</v>
      </c>
      <c r="M230" s="33"/>
      <c r="N230" s="33"/>
      <c r="O230" s="33"/>
      <c r="P230" s="33"/>
      <c r="Q230" s="33"/>
      <c r="R230" s="33" t="s">
        <v>37</v>
      </c>
      <c r="S230" s="33"/>
      <c r="T230" s="3"/>
      <c r="U230" s="3"/>
    </row>
    <row r="231" spans="1:21" ht="12.75">
      <c r="A231" s="57">
        <v>223</v>
      </c>
      <c r="B231" s="3" t="s">
        <v>153</v>
      </c>
      <c r="C231" s="169">
        <v>16.2306</v>
      </c>
      <c r="D231" s="10">
        <v>303</v>
      </c>
      <c r="E231" s="42" t="s">
        <v>145</v>
      </c>
      <c r="F231" s="42" t="s">
        <v>34</v>
      </c>
      <c r="G231" s="42">
        <v>8</v>
      </c>
      <c r="H231" s="42" t="s">
        <v>47</v>
      </c>
      <c r="I231" s="43">
        <v>30.1752</v>
      </c>
      <c r="J231" s="43">
        <v>1.8288000000000002</v>
      </c>
      <c r="K231" s="10">
        <v>0</v>
      </c>
      <c r="L231" s="40" t="s">
        <v>145</v>
      </c>
      <c r="M231" s="42"/>
      <c r="N231" s="42"/>
      <c r="O231" s="42"/>
      <c r="P231" s="42"/>
      <c r="Q231" s="42"/>
      <c r="R231" s="42" t="s">
        <v>37</v>
      </c>
      <c r="S231" s="42"/>
      <c r="T231" s="10"/>
      <c r="U231" s="10"/>
    </row>
    <row r="232" spans="1:21" ht="12.75">
      <c r="A232" s="58">
        <v>224</v>
      </c>
      <c r="B232" s="10" t="s">
        <v>159</v>
      </c>
      <c r="C232" s="169">
        <v>19.811999999999998</v>
      </c>
      <c r="D232" s="10">
        <v>356</v>
      </c>
      <c r="E232" s="42" t="s">
        <v>343</v>
      </c>
      <c r="F232" s="42" t="s">
        <v>41</v>
      </c>
      <c r="G232" s="42">
        <v>8</v>
      </c>
      <c r="H232" s="42" t="s">
        <v>47</v>
      </c>
      <c r="I232" s="43">
        <v>27.432000000000002</v>
      </c>
      <c r="J232" s="43">
        <v>0.6096</v>
      </c>
      <c r="K232" s="10">
        <v>0</v>
      </c>
      <c r="L232" s="40" t="s">
        <v>145</v>
      </c>
      <c r="M232" s="42"/>
      <c r="N232" s="42"/>
      <c r="O232" s="42"/>
      <c r="P232" s="42"/>
      <c r="Q232" s="42"/>
      <c r="R232" s="42" t="s">
        <v>37</v>
      </c>
      <c r="S232" s="42"/>
      <c r="T232" s="10"/>
      <c r="U232" s="10"/>
    </row>
    <row r="233" spans="1:21" ht="12.75">
      <c r="A233" s="57">
        <v>225</v>
      </c>
      <c r="B233" s="10" t="s">
        <v>264</v>
      </c>
      <c r="C233" s="169">
        <v>19.278599999999997</v>
      </c>
      <c r="D233" s="10">
        <v>292</v>
      </c>
      <c r="E233" s="42" t="s">
        <v>145</v>
      </c>
      <c r="F233" s="42" t="s">
        <v>34</v>
      </c>
      <c r="G233" s="42">
        <v>8</v>
      </c>
      <c r="H233" s="42" t="s">
        <v>47</v>
      </c>
      <c r="I233" s="43">
        <v>19.2024</v>
      </c>
      <c r="J233" s="43">
        <v>0</v>
      </c>
      <c r="K233" s="10">
        <v>45</v>
      </c>
      <c r="L233" s="40" t="s">
        <v>262</v>
      </c>
      <c r="M233" s="42"/>
      <c r="N233" s="42"/>
      <c r="O233" s="42"/>
      <c r="P233" s="42"/>
      <c r="Q233" s="42"/>
      <c r="R233" s="42" t="s">
        <v>37</v>
      </c>
      <c r="S233" s="42"/>
      <c r="T233" s="10"/>
      <c r="U233" s="10"/>
    </row>
    <row r="234" spans="1:21" ht="12.75">
      <c r="A234" s="58">
        <v>226</v>
      </c>
      <c r="B234" s="10" t="s">
        <v>297</v>
      </c>
      <c r="C234" s="169">
        <v>19.278599999999997</v>
      </c>
      <c r="D234" s="10">
        <v>292</v>
      </c>
      <c r="E234" s="42" t="s">
        <v>145</v>
      </c>
      <c r="F234" s="42" t="s">
        <v>34</v>
      </c>
      <c r="G234" s="42">
        <v>8</v>
      </c>
      <c r="H234" s="42" t="s">
        <v>47</v>
      </c>
      <c r="I234" s="43">
        <v>19.812</v>
      </c>
      <c r="J234" s="43">
        <v>0</v>
      </c>
      <c r="K234" s="10">
        <v>135</v>
      </c>
      <c r="L234" s="40" t="s">
        <v>296</v>
      </c>
      <c r="M234" s="42"/>
      <c r="N234" s="42"/>
      <c r="O234" s="42"/>
      <c r="P234" s="42"/>
      <c r="Q234" s="42"/>
      <c r="R234" s="42"/>
      <c r="S234" s="42" t="s">
        <v>37</v>
      </c>
      <c r="T234" s="10"/>
      <c r="U234" s="10"/>
    </row>
    <row r="235" spans="1:21" ht="12.75">
      <c r="A235" s="57">
        <v>227</v>
      </c>
      <c r="B235" s="3" t="s">
        <v>298</v>
      </c>
      <c r="C235" s="169">
        <v>19.278599999999997</v>
      </c>
      <c r="D235" s="10">
        <v>292</v>
      </c>
      <c r="E235" s="42" t="s">
        <v>145</v>
      </c>
      <c r="F235" s="42" t="s">
        <v>34</v>
      </c>
      <c r="G235" s="42">
        <v>8</v>
      </c>
      <c r="H235" s="42" t="s">
        <v>47</v>
      </c>
      <c r="I235" s="43">
        <v>17.9832</v>
      </c>
      <c r="J235" s="43">
        <v>0</v>
      </c>
      <c r="K235" s="10">
        <v>135</v>
      </c>
      <c r="L235" s="40" t="s">
        <v>296</v>
      </c>
      <c r="M235" s="42"/>
      <c r="N235" s="42"/>
      <c r="O235" s="42"/>
      <c r="P235" s="42"/>
      <c r="Q235" s="42"/>
      <c r="R235" s="42" t="s">
        <v>37</v>
      </c>
      <c r="S235" s="42"/>
      <c r="T235" s="10"/>
      <c r="U235" s="10"/>
    </row>
    <row r="236" spans="1:21" ht="12.75">
      <c r="A236" s="58">
        <v>228</v>
      </c>
      <c r="B236" s="10" t="s">
        <v>88</v>
      </c>
      <c r="C236" s="169">
        <v>5.3721</v>
      </c>
      <c r="D236" s="10">
        <v>208</v>
      </c>
      <c r="E236" s="42" t="s">
        <v>145</v>
      </c>
      <c r="F236" s="42" t="s">
        <v>34</v>
      </c>
      <c r="G236" s="42">
        <v>7</v>
      </c>
      <c r="H236" s="42" t="s">
        <v>47</v>
      </c>
      <c r="I236" s="43">
        <v>25.2984</v>
      </c>
      <c r="J236" s="43">
        <v>1.8288000000000002</v>
      </c>
      <c r="K236" s="10">
        <v>90</v>
      </c>
      <c r="L236" s="40" t="s">
        <v>36</v>
      </c>
      <c r="M236" s="42"/>
      <c r="N236" s="42"/>
      <c r="O236" s="42"/>
      <c r="P236" s="42"/>
      <c r="Q236" s="42" t="s">
        <v>37</v>
      </c>
      <c r="R236" s="42"/>
      <c r="S236" s="42"/>
      <c r="T236" s="10"/>
      <c r="U236" s="10">
        <v>0</v>
      </c>
    </row>
    <row r="237" spans="1:21" ht="12.75">
      <c r="A237" s="57">
        <v>229</v>
      </c>
      <c r="B237" s="10" t="s">
        <v>128</v>
      </c>
      <c r="C237" s="169">
        <v>8.763</v>
      </c>
      <c r="D237" s="10">
        <v>222</v>
      </c>
      <c r="E237" s="42" t="s">
        <v>145</v>
      </c>
      <c r="F237" s="42" t="s">
        <v>41</v>
      </c>
      <c r="G237" s="42">
        <v>8</v>
      </c>
      <c r="H237" s="42" t="s">
        <v>47</v>
      </c>
      <c r="I237" s="43">
        <v>32.308800000000005</v>
      </c>
      <c r="J237" s="43">
        <v>1.8288000000000002</v>
      </c>
      <c r="K237" s="10">
        <v>90</v>
      </c>
      <c r="L237" s="40" t="s">
        <v>36</v>
      </c>
      <c r="M237" s="42"/>
      <c r="N237" s="42"/>
      <c r="O237" s="42"/>
      <c r="P237" s="42" t="s">
        <v>37</v>
      </c>
      <c r="Q237" s="42"/>
      <c r="R237" s="42"/>
      <c r="S237" s="42"/>
      <c r="T237" s="10"/>
      <c r="U237" s="10"/>
    </row>
    <row r="238" spans="1:21" ht="12.75">
      <c r="A238" s="58">
        <v>230</v>
      </c>
      <c r="B238" s="10" t="s">
        <v>147</v>
      </c>
      <c r="C238" s="169">
        <v>2.2479</v>
      </c>
      <c r="D238" s="10">
        <v>282</v>
      </c>
      <c r="E238" s="42" t="s">
        <v>145</v>
      </c>
      <c r="F238" s="42" t="s">
        <v>34</v>
      </c>
      <c r="G238" s="42">
        <v>8</v>
      </c>
      <c r="H238" s="42" t="s">
        <v>35</v>
      </c>
      <c r="I238" s="43">
        <v>35.052</v>
      </c>
      <c r="J238" s="43">
        <v>1.8288000000000002</v>
      </c>
      <c r="K238" s="10">
        <v>0</v>
      </c>
      <c r="L238" s="52" t="s">
        <v>145</v>
      </c>
      <c r="M238" s="42"/>
      <c r="N238" s="42" t="s">
        <v>37</v>
      </c>
      <c r="O238" s="42"/>
      <c r="P238" s="42"/>
      <c r="Q238" s="42"/>
      <c r="R238" s="42"/>
      <c r="S238" s="42"/>
      <c r="T238" s="10"/>
      <c r="U238" s="10"/>
    </row>
    <row r="239" spans="1:21" ht="12.75">
      <c r="A239" s="57">
        <v>231</v>
      </c>
      <c r="B239" s="10" t="s">
        <v>52</v>
      </c>
      <c r="C239" s="169">
        <v>12.763499999999999</v>
      </c>
      <c r="D239" s="10">
        <v>250</v>
      </c>
      <c r="E239" s="42" t="s">
        <v>343</v>
      </c>
      <c r="F239" s="42" t="s">
        <v>41</v>
      </c>
      <c r="G239" s="42">
        <v>8</v>
      </c>
      <c r="H239" s="42" t="s">
        <v>35</v>
      </c>
      <c r="I239" s="43">
        <v>0</v>
      </c>
      <c r="J239" s="43">
        <v>0</v>
      </c>
      <c r="K239" s="10">
        <v>90</v>
      </c>
      <c r="L239" s="52" t="s">
        <v>36</v>
      </c>
      <c r="M239" s="42"/>
      <c r="N239" s="42" t="s">
        <v>37</v>
      </c>
      <c r="O239" s="42"/>
      <c r="P239" s="42"/>
      <c r="Q239" s="42"/>
      <c r="R239" s="42"/>
      <c r="S239" s="42"/>
      <c r="T239" s="10"/>
      <c r="U239" s="10"/>
    </row>
    <row r="240" spans="1:21" ht="12.75">
      <c r="A240" s="58">
        <v>232</v>
      </c>
      <c r="B240" s="3" t="s">
        <v>53</v>
      </c>
      <c r="C240" s="35">
        <v>13.9827</v>
      </c>
      <c r="D240" s="3">
        <v>121</v>
      </c>
      <c r="E240" s="33" t="s">
        <v>343</v>
      </c>
      <c r="F240" s="33" t="s">
        <v>41</v>
      </c>
      <c r="G240" s="33">
        <v>7</v>
      </c>
      <c r="H240" s="33" t="s">
        <v>35</v>
      </c>
      <c r="I240" s="34">
        <v>8.5344</v>
      </c>
      <c r="J240" s="34">
        <v>1.6764000000000001</v>
      </c>
      <c r="K240" s="3">
        <v>90</v>
      </c>
      <c r="L240" s="52" t="s">
        <v>36</v>
      </c>
      <c r="M240" s="33"/>
      <c r="N240" s="33" t="s">
        <v>37</v>
      </c>
      <c r="O240" s="33"/>
      <c r="P240" s="33"/>
      <c r="Q240" s="33"/>
      <c r="R240" s="33"/>
      <c r="S240" s="33"/>
      <c r="T240" s="3"/>
      <c r="U240" s="3"/>
    </row>
    <row r="241" spans="1:21" ht="12.75">
      <c r="A241" s="57">
        <v>233</v>
      </c>
      <c r="B241" s="10" t="s">
        <v>319</v>
      </c>
      <c r="C241" s="169">
        <v>22.3266</v>
      </c>
      <c r="D241" s="10">
        <v>147</v>
      </c>
      <c r="E241" s="42" t="s">
        <v>343</v>
      </c>
      <c r="F241" s="42" t="s">
        <v>34</v>
      </c>
      <c r="G241" s="42">
        <v>8</v>
      </c>
      <c r="H241" s="42" t="s">
        <v>35</v>
      </c>
      <c r="I241" s="43">
        <v>20.4216</v>
      </c>
      <c r="J241" s="43">
        <v>3.3528000000000002</v>
      </c>
      <c r="K241" s="10">
        <v>110</v>
      </c>
      <c r="L241" s="52"/>
      <c r="M241" s="42"/>
      <c r="N241" s="42" t="s">
        <v>37</v>
      </c>
      <c r="O241" s="42"/>
      <c r="P241" s="42"/>
      <c r="Q241" s="42"/>
      <c r="R241" s="42"/>
      <c r="S241" s="42"/>
      <c r="T241" s="10"/>
      <c r="U241" s="10"/>
    </row>
    <row r="242" spans="1:21" ht="12.75">
      <c r="A242" s="58">
        <v>234</v>
      </c>
      <c r="B242" s="10" t="s">
        <v>320</v>
      </c>
      <c r="C242" s="169">
        <v>10.325099999999999</v>
      </c>
      <c r="D242" s="10">
        <v>245</v>
      </c>
      <c r="E242" s="42" t="s">
        <v>343</v>
      </c>
      <c r="F242" s="42" t="s">
        <v>41</v>
      </c>
      <c r="G242" s="42">
        <v>8</v>
      </c>
      <c r="H242" s="42" t="s">
        <v>35</v>
      </c>
      <c r="I242" s="43">
        <v>25.908</v>
      </c>
      <c r="J242" s="43">
        <v>1.524</v>
      </c>
      <c r="K242" s="10">
        <v>60</v>
      </c>
      <c r="L242" s="52"/>
      <c r="M242" s="42"/>
      <c r="N242" s="42" t="s">
        <v>37</v>
      </c>
      <c r="O242" s="42"/>
      <c r="P242" s="42"/>
      <c r="Q242" s="42"/>
      <c r="R242" s="42"/>
      <c r="S242" s="42"/>
      <c r="T242" s="10"/>
      <c r="U242" s="10"/>
    </row>
    <row r="243" spans="1:21" ht="12.75">
      <c r="A243" s="57">
        <v>235</v>
      </c>
      <c r="B243" s="3" t="s">
        <v>324</v>
      </c>
      <c r="C243" s="35">
        <v>10.325099999999999</v>
      </c>
      <c r="D243" s="3">
        <v>245</v>
      </c>
      <c r="E243" s="33" t="s">
        <v>343</v>
      </c>
      <c r="F243" s="33" t="s">
        <v>41</v>
      </c>
      <c r="G243" s="33">
        <v>8</v>
      </c>
      <c r="H243" s="33" t="s">
        <v>35</v>
      </c>
      <c r="I243" s="34">
        <v>4.572</v>
      </c>
      <c r="J243" s="34">
        <v>1.524</v>
      </c>
      <c r="K243" s="3">
        <v>60</v>
      </c>
      <c r="L243" s="52"/>
      <c r="M243" s="33"/>
      <c r="N243" s="33" t="s">
        <v>37</v>
      </c>
      <c r="O243" s="33"/>
      <c r="P243" s="33"/>
      <c r="Q243" s="33"/>
      <c r="R243" s="33"/>
      <c r="S243" s="33"/>
      <c r="T243" s="3"/>
      <c r="U243" s="3"/>
    </row>
    <row r="244" spans="1:21" ht="12.75">
      <c r="A244" s="58">
        <v>236</v>
      </c>
      <c r="B244" s="10" t="s">
        <v>325</v>
      </c>
      <c r="C244" s="169">
        <v>10.325099999999999</v>
      </c>
      <c r="D244" s="10">
        <v>245</v>
      </c>
      <c r="E244" s="42" t="s">
        <v>343</v>
      </c>
      <c r="F244" s="42" t="s">
        <v>41</v>
      </c>
      <c r="G244" s="42">
        <v>8</v>
      </c>
      <c r="H244" s="42" t="s">
        <v>35</v>
      </c>
      <c r="I244" s="43">
        <v>22.86</v>
      </c>
      <c r="J244" s="43">
        <v>1.524</v>
      </c>
      <c r="K244" s="10">
        <v>150</v>
      </c>
      <c r="L244" s="52"/>
      <c r="M244" s="42"/>
      <c r="N244" s="42" t="s">
        <v>37</v>
      </c>
      <c r="O244" s="42"/>
      <c r="P244" s="42"/>
      <c r="Q244" s="42"/>
      <c r="R244" s="42"/>
      <c r="S244" s="42"/>
      <c r="T244" s="10"/>
      <c r="U244" s="10"/>
    </row>
    <row r="245" spans="1:21" ht="12.75">
      <c r="A245" s="57">
        <v>237</v>
      </c>
      <c r="B245" s="10" t="s">
        <v>184</v>
      </c>
      <c r="C245" s="169">
        <v>3.429</v>
      </c>
      <c r="D245" s="10">
        <v>186</v>
      </c>
      <c r="E245" s="42" t="s">
        <v>145</v>
      </c>
      <c r="F245" s="42" t="s">
        <v>41</v>
      </c>
      <c r="G245" s="42">
        <v>8</v>
      </c>
      <c r="H245" s="42" t="s">
        <v>35</v>
      </c>
      <c r="I245" s="43">
        <v>22.250400000000003</v>
      </c>
      <c r="J245" s="43">
        <v>2.4384</v>
      </c>
      <c r="K245" s="10">
        <v>0</v>
      </c>
      <c r="L245" s="52" t="s">
        <v>145</v>
      </c>
      <c r="M245" s="42"/>
      <c r="N245" s="42" t="s">
        <v>37</v>
      </c>
      <c r="O245" s="42"/>
      <c r="P245" s="42"/>
      <c r="Q245" s="42"/>
      <c r="R245" s="42"/>
      <c r="S245" s="42"/>
      <c r="T245" s="10"/>
      <c r="U245" s="10"/>
    </row>
    <row r="246" spans="1:21" ht="12.75">
      <c r="A246" s="58">
        <v>238</v>
      </c>
      <c r="B246" s="10" t="s">
        <v>80</v>
      </c>
      <c r="C246" s="169">
        <v>10.210799999999999</v>
      </c>
      <c r="D246" s="10">
        <v>11</v>
      </c>
      <c r="E246" s="42" t="s">
        <v>145</v>
      </c>
      <c r="F246" s="42" t="s">
        <v>41</v>
      </c>
      <c r="G246" s="42">
        <v>8</v>
      </c>
      <c r="H246" s="42" t="s">
        <v>35</v>
      </c>
      <c r="I246" s="43">
        <v>19.812</v>
      </c>
      <c r="J246" s="43" t="s">
        <v>35</v>
      </c>
      <c r="K246" s="10">
        <v>90</v>
      </c>
      <c r="L246" s="52" t="s">
        <v>36</v>
      </c>
      <c r="M246" s="42"/>
      <c r="N246" s="42" t="s">
        <v>37</v>
      </c>
      <c r="O246" s="42"/>
      <c r="P246" s="42"/>
      <c r="Q246" s="42"/>
      <c r="R246" s="42"/>
      <c r="S246" s="42"/>
      <c r="T246" s="10"/>
      <c r="U246" s="10"/>
    </row>
    <row r="247" spans="1:21" ht="12.75">
      <c r="A247" s="57">
        <v>239</v>
      </c>
      <c r="B247" s="10" t="s">
        <v>186</v>
      </c>
      <c r="C247" s="169">
        <v>10.210799999999999</v>
      </c>
      <c r="D247" s="10">
        <v>11</v>
      </c>
      <c r="E247" s="42" t="s">
        <v>145</v>
      </c>
      <c r="F247" s="42" t="s">
        <v>41</v>
      </c>
      <c r="G247" s="42">
        <v>8</v>
      </c>
      <c r="H247" s="42" t="s">
        <v>35</v>
      </c>
      <c r="I247" s="43">
        <v>24.384</v>
      </c>
      <c r="J247" s="43" t="s">
        <v>35</v>
      </c>
      <c r="K247" s="10">
        <v>0</v>
      </c>
      <c r="L247" s="52" t="s">
        <v>145</v>
      </c>
      <c r="M247" s="42"/>
      <c r="N247" s="42" t="s">
        <v>37</v>
      </c>
      <c r="O247" s="42"/>
      <c r="P247" s="42"/>
      <c r="Q247" s="42"/>
      <c r="R247" s="42"/>
      <c r="S247" s="42"/>
      <c r="T247" s="10"/>
      <c r="U247" s="10"/>
    </row>
    <row r="248" spans="1:21" ht="12.75">
      <c r="A248" s="58">
        <v>240</v>
      </c>
      <c r="B248" s="3" t="s">
        <v>327</v>
      </c>
      <c r="C248" s="35">
        <v>3.429</v>
      </c>
      <c r="D248" s="3">
        <v>47</v>
      </c>
      <c r="E248" s="33" t="s">
        <v>145</v>
      </c>
      <c r="F248" s="33" t="s">
        <v>34</v>
      </c>
      <c r="G248" s="33">
        <v>8</v>
      </c>
      <c r="H248" s="33" t="s">
        <v>35</v>
      </c>
      <c r="I248" s="34">
        <v>0</v>
      </c>
      <c r="J248" s="34">
        <v>1.6764000000000001</v>
      </c>
      <c r="K248" s="3">
        <v>150</v>
      </c>
      <c r="L248" s="52"/>
      <c r="M248" s="33"/>
      <c r="N248" s="33" t="s">
        <v>37</v>
      </c>
      <c r="O248" s="33"/>
      <c r="P248" s="33"/>
      <c r="Q248" s="33"/>
      <c r="R248" s="33"/>
      <c r="S248" s="33"/>
      <c r="T248" s="3"/>
      <c r="U248" s="3"/>
    </row>
    <row r="249" spans="1:21" ht="12.75">
      <c r="A249" s="57">
        <v>241</v>
      </c>
      <c r="B249" s="10" t="s">
        <v>328</v>
      </c>
      <c r="C249" s="169">
        <v>3.429</v>
      </c>
      <c r="D249" s="10">
        <v>47</v>
      </c>
      <c r="E249" s="42" t="s">
        <v>145</v>
      </c>
      <c r="F249" s="42" t="s">
        <v>34</v>
      </c>
      <c r="G249" s="42">
        <v>8</v>
      </c>
      <c r="H249" s="42" t="s">
        <v>35</v>
      </c>
      <c r="I249" s="43">
        <v>4.8768</v>
      </c>
      <c r="J249" s="43">
        <v>1.6764000000000001</v>
      </c>
      <c r="K249" s="10">
        <v>165</v>
      </c>
      <c r="L249" s="52"/>
      <c r="M249" s="42"/>
      <c r="N249" s="42" t="s">
        <v>37</v>
      </c>
      <c r="O249" s="42"/>
      <c r="P249" s="42"/>
      <c r="Q249" s="42"/>
      <c r="R249" s="42"/>
      <c r="S249" s="42"/>
      <c r="T249" s="10"/>
      <c r="U249" s="10"/>
    </row>
    <row r="250" spans="1:21" ht="12.75">
      <c r="A250" s="58">
        <v>242</v>
      </c>
      <c r="B250" s="10" t="s">
        <v>267</v>
      </c>
      <c r="C250" s="169">
        <v>28.194</v>
      </c>
      <c r="D250" s="10">
        <v>338</v>
      </c>
      <c r="E250" s="42" t="s">
        <v>343</v>
      </c>
      <c r="F250" s="42" t="s">
        <v>41</v>
      </c>
      <c r="G250" s="42">
        <v>7</v>
      </c>
      <c r="H250" s="42" t="s">
        <v>35</v>
      </c>
      <c r="I250" s="43">
        <v>12.192</v>
      </c>
      <c r="J250" s="43">
        <v>0.6096</v>
      </c>
      <c r="K250" s="10">
        <v>40</v>
      </c>
      <c r="L250" s="52" t="s">
        <v>262</v>
      </c>
      <c r="M250" s="42"/>
      <c r="N250" s="42" t="s">
        <v>37</v>
      </c>
      <c r="O250" s="42"/>
      <c r="P250" s="42"/>
      <c r="Q250" s="42"/>
      <c r="R250" s="42"/>
      <c r="S250" s="42"/>
      <c r="T250" s="10"/>
      <c r="U250" s="10"/>
    </row>
    <row r="251" spans="1:21" ht="12.75">
      <c r="A251" s="57">
        <v>243</v>
      </c>
      <c r="B251" s="10" t="s">
        <v>98</v>
      </c>
      <c r="C251" s="169">
        <v>23.5077</v>
      </c>
      <c r="D251" s="10">
        <v>143</v>
      </c>
      <c r="E251" s="42" t="s">
        <v>343</v>
      </c>
      <c r="F251" s="42" t="s">
        <v>34</v>
      </c>
      <c r="G251" s="42">
        <v>7</v>
      </c>
      <c r="H251" s="42" t="s">
        <v>35</v>
      </c>
      <c r="I251" s="43">
        <v>13.716000000000001</v>
      </c>
      <c r="J251" s="43">
        <v>1.8288000000000002</v>
      </c>
      <c r="K251" s="10">
        <v>90</v>
      </c>
      <c r="L251" s="52" t="s">
        <v>36</v>
      </c>
      <c r="M251" s="42"/>
      <c r="N251" s="42" t="s">
        <v>37</v>
      </c>
      <c r="O251" s="42"/>
      <c r="P251" s="42"/>
      <c r="Q251" s="42"/>
      <c r="R251" s="42"/>
      <c r="S251" s="42"/>
      <c r="T251" s="10"/>
      <c r="U251" s="10"/>
    </row>
    <row r="252" spans="1:21" ht="12.75">
      <c r="A252" s="58">
        <v>244</v>
      </c>
      <c r="B252" s="10" t="s">
        <v>214</v>
      </c>
      <c r="C252" s="169">
        <v>23.5077</v>
      </c>
      <c r="D252" s="10">
        <v>143</v>
      </c>
      <c r="E252" s="42" t="s">
        <v>343</v>
      </c>
      <c r="F252" s="42" t="s">
        <v>34</v>
      </c>
      <c r="G252" s="42">
        <v>7</v>
      </c>
      <c r="H252" s="42" t="s">
        <v>35</v>
      </c>
      <c r="I252" s="43">
        <v>4.572</v>
      </c>
      <c r="J252" s="43">
        <v>1.8288000000000002</v>
      </c>
      <c r="K252" s="10">
        <v>0</v>
      </c>
      <c r="L252" s="52" t="s">
        <v>145</v>
      </c>
      <c r="M252" s="42"/>
      <c r="N252" s="42" t="s">
        <v>37</v>
      </c>
      <c r="O252" s="42"/>
      <c r="P252" s="42"/>
      <c r="Q252" s="42"/>
      <c r="R252" s="42"/>
      <c r="S252" s="42"/>
      <c r="T252" s="10"/>
      <c r="U252" s="10"/>
    </row>
    <row r="253" spans="1:21" ht="12.75">
      <c r="A253" s="57">
        <v>245</v>
      </c>
      <c r="B253" s="10" t="s">
        <v>109</v>
      </c>
      <c r="C253" s="169">
        <v>11.811</v>
      </c>
      <c r="D253" s="10">
        <v>49</v>
      </c>
      <c r="E253" s="42" t="s">
        <v>145</v>
      </c>
      <c r="F253" s="42" t="s">
        <v>34</v>
      </c>
      <c r="G253" s="42">
        <v>8</v>
      </c>
      <c r="H253" s="42" t="s">
        <v>35</v>
      </c>
      <c r="I253" s="43">
        <v>30.48</v>
      </c>
      <c r="J253" s="43">
        <v>1.6764000000000001</v>
      </c>
      <c r="K253" s="10">
        <v>90</v>
      </c>
      <c r="L253" s="52" t="s">
        <v>36</v>
      </c>
      <c r="M253" s="42"/>
      <c r="N253" s="42" t="s">
        <v>37</v>
      </c>
      <c r="O253" s="42"/>
      <c r="P253" s="42"/>
      <c r="Q253" s="42"/>
      <c r="R253" s="42"/>
      <c r="S253" s="42"/>
      <c r="T253" s="10"/>
      <c r="U253" s="10"/>
    </row>
    <row r="254" spans="1:21" ht="12.75">
      <c r="A254" s="58">
        <v>246</v>
      </c>
      <c r="B254" s="10" t="s">
        <v>110</v>
      </c>
      <c r="C254" s="169">
        <v>11.811</v>
      </c>
      <c r="D254" s="10">
        <v>49</v>
      </c>
      <c r="E254" s="42" t="s">
        <v>145</v>
      </c>
      <c r="F254" s="42" t="s">
        <v>34</v>
      </c>
      <c r="G254" s="42">
        <v>8</v>
      </c>
      <c r="H254" s="42" t="s">
        <v>35</v>
      </c>
      <c r="I254" s="43">
        <v>3.048</v>
      </c>
      <c r="J254" s="43">
        <v>1.524</v>
      </c>
      <c r="K254" s="10">
        <v>90</v>
      </c>
      <c r="L254" s="52" t="s">
        <v>36</v>
      </c>
      <c r="M254" s="42"/>
      <c r="N254" s="42" t="s">
        <v>37</v>
      </c>
      <c r="O254" s="42"/>
      <c r="P254" s="42"/>
      <c r="Q254" s="42"/>
      <c r="R254" s="42"/>
      <c r="S254" s="42"/>
      <c r="T254" s="10"/>
      <c r="U254" s="10"/>
    </row>
    <row r="255" spans="1:21" ht="12.75">
      <c r="A255" s="57">
        <v>247</v>
      </c>
      <c r="B255" s="10" t="s">
        <v>286</v>
      </c>
      <c r="C255" s="169">
        <v>20.802599999999998</v>
      </c>
      <c r="D255" s="10">
        <v>166</v>
      </c>
      <c r="E255" s="42" t="s">
        <v>343</v>
      </c>
      <c r="F255" s="42" t="s">
        <v>34</v>
      </c>
      <c r="G255" s="42">
        <v>8</v>
      </c>
      <c r="H255" s="42" t="s">
        <v>35</v>
      </c>
      <c r="I255" s="43">
        <v>7.62</v>
      </c>
      <c r="J255" s="43">
        <v>1.8288000000000002</v>
      </c>
      <c r="K255" s="10">
        <v>45</v>
      </c>
      <c r="L255" s="52" t="s">
        <v>262</v>
      </c>
      <c r="M255" s="42"/>
      <c r="N255" s="42" t="s">
        <v>37</v>
      </c>
      <c r="O255" s="42"/>
      <c r="P255" s="42"/>
      <c r="Q255" s="42"/>
      <c r="R255" s="42"/>
      <c r="S255" s="42"/>
      <c r="T255" s="10"/>
      <c r="U255" s="10"/>
    </row>
    <row r="256" spans="1:21" ht="12.75">
      <c r="A256" s="58">
        <v>248</v>
      </c>
      <c r="B256" s="3" t="s">
        <v>154</v>
      </c>
      <c r="C256" s="169">
        <v>11.5824</v>
      </c>
      <c r="D256" s="10">
        <v>127</v>
      </c>
      <c r="E256" s="42" t="s">
        <v>145</v>
      </c>
      <c r="F256" s="42" t="s">
        <v>34</v>
      </c>
      <c r="G256" s="42">
        <v>8</v>
      </c>
      <c r="H256" s="42" t="s">
        <v>35</v>
      </c>
      <c r="I256" s="43">
        <v>13.716000000000001</v>
      </c>
      <c r="J256" s="43">
        <v>1.8288000000000002</v>
      </c>
      <c r="K256" s="10">
        <v>0</v>
      </c>
      <c r="L256" s="52" t="s">
        <v>145</v>
      </c>
      <c r="M256" s="42"/>
      <c r="N256" s="42"/>
      <c r="O256" s="42" t="s">
        <v>37</v>
      </c>
      <c r="P256" s="42"/>
      <c r="Q256" s="42"/>
      <c r="R256" s="42"/>
      <c r="S256" s="42"/>
      <c r="T256" s="10"/>
      <c r="U256" s="10"/>
    </row>
    <row r="257" spans="1:21" ht="12.75">
      <c r="A257" s="57">
        <v>249</v>
      </c>
      <c r="B257" s="3" t="s">
        <v>51</v>
      </c>
      <c r="C257" s="35">
        <v>11.5824</v>
      </c>
      <c r="D257" s="3">
        <v>127</v>
      </c>
      <c r="E257" s="33" t="s">
        <v>145</v>
      </c>
      <c r="F257" s="33" t="s">
        <v>34</v>
      </c>
      <c r="G257" s="33">
        <v>8</v>
      </c>
      <c r="H257" s="33" t="s">
        <v>35</v>
      </c>
      <c r="I257" s="34">
        <v>18.8976</v>
      </c>
      <c r="J257" s="34">
        <v>1.8288000000000002</v>
      </c>
      <c r="K257" s="3">
        <v>90</v>
      </c>
      <c r="L257" s="52" t="s">
        <v>36</v>
      </c>
      <c r="M257" s="33"/>
      <c r="N257" s="33"/>
      <c r="O257" s="33" t="s">
        <v>37</v>
      </c>
      <c r="P257" s="33"/>
      <c r="Q257" s="33"/>
      <c r="R257" s="33"/>
      <c r="S257" s="33"/>
      <c r="T257" s="3"/>
      <c r="U257" s="3"/>
    </row>
    <row r="258" spans="1:21" ht="12.75">
      <c r="A258" s="58">
        <v>250</v>
      </c>
      <c r="B258" s="10" t="s">
        <v>155</v>
      </c>
      <c r="C258" s="169">
        <v>25.374599999999997</v>
      </c>
      <c r="D258" s="10">
        <v>122</v>
      </c>
      <c r="E258" s="42" t="s">
        <v>343</v>
      </c>
      <c r="F258" s="42" t="s">
        <v>34</v>
      </c>
      <c r="G258" s="42">
        <v>7</v>
      </c>
      <c r="H258" s="42" t="s">
        <v>35</v>
      </c>
      <c r="I258" s="43">
        <v>4.8768</v>
      </c>
      <c r="J258" s="43">
        <v>0</v>
      </c>
      <c r="K258" s="10">
        <v>0</v>
      </c>
      <c r="L258" s="52" t="s">
        <v>145</v>
      </c>
      <c r="M258" s="42"/>
      <c r="N258" s="42"/>
      <c r="O258" s="42" t="s">
        <v>37</v>
      </c>
      <c r="P258" s="42"/>
      <c r="Q258" s="42"/>
      <c r="R258" s="42"/>
      <c r="S258" s="42"/>
      <c r="T258" s="10"/>
      <c r="U258" s="10"/>
    </row>
    <row r="259" spans="1:21" ht="12.75">
      <c r="A259" s="57">
        <v>251</v>
      </c>
      <c r="B259" s="10" t="s">
        <v>299</v>
      </c>
      <c r="C259" s="169">
        <v>3.429</v>
      </c>
      <c r="D259" s="10">
        <v>186</v>
      </c>
      <c r="E259" s="42" t="s">
        <v>145</v>
      </c>
      <c r="F259" s="42" t="s">
        <v>41</v>
      </c>
      <c r="G259" s="42">
        <v>8</v>
      </c>
      <c r="H259" s="42" t="s">
        <v>35</v>
      </c>
      <c r="I259" s="43">
        <v>15.24</v>
      </c>
      <c r="J259" s="43">
        <v>0.9144000000000001</v>
      </c>
      <c r="K259" s="10">
        <v>130</v>
      </c>
      <c r="L259" s="52" t="s">
        <v>296</v>
      </c>
      <c r="M259" s="42"/>
      <c r="N259" s="42"/>
      <c r="O259" s="42" t="s">
        <v>37</v>
      </c>
      <c r="P259" s="42"/>
      <c r="Q259" s="42"/>
      <c r="R259" s="42"/>
      <c r="S259" s="42"/>
      <c r="T259" s="10"/>
      <c r="U259" s="10"/>
    </row>
    <row r="260" spans="1:21" ht="12.75">
      <c r="A260" s="58">
        <v>252</v>
      </c>
      <c r="B260" s="3" t="s">
        <v>185</v>
      </c>
      <c r="C260" s="35">
        <v>3.429</v>
      </c>
      <c r="D260" s="3">
        <v>186</v>
      </c>
      <c r="E260" s="33" t="s">
        <v>145</v>
      </c>
      <c r="F260" s="33" t="s">
        <v>41</v>
      </c>
      <c r="G260" s="33">
        <v>8</v>
      </c>
      <c r="H260" s="33" t="s">
        <v>35</v>
      </c>
      <c r="I260" s="34">
        <v>10.972800000000001</v>
      </c>
      <c r="J260" s="34">
        <v>0.9144000000000001</v>
      </c>
      <c r="K260" s="3">
        <v>0</v>
      </c>
      <c r="L260" s="52" t="s">
        <v>145</v>
      </c>
      <c r="M260" s="33"/>
      <c r="N260" s="33"/>
      <c r="O260" s="33" t="s">
        <v>37</v>
      </c>
      <c r="P260" s="33"/>
      <c r="Q260" s="33"/>
      <c r="R260" s="33"/>
      <c r="S260" s="33"/>
      <c r="T260" s="3"/>
      <c r="U260" s="3"/>
    </row>
    <row r="261" spans="1:21" ht="12.75">
      <c r="A261" s="57">
        <v>253</v>
      </c>
      <c r="B261" s="10" t="s">
        <v>326</v>
      </c>
      <c r="C261" s="169">
        <v>3.429</v>
      </c>
      <c r="D261" s="10">
        <v>186</v>
      </c>
      <c r="E261" s="42" t="s">
        <v>145</v>
      </c>
      <c r="F261" s="42" t="s">
        <v>41</v>
      </c>
      <c r="G261" s="42">
        <v>8</v>
      </c>
      <c r="H261" s="42" t="s">
        <v>35</v>
      </c>
      <c r="I261" s="43">
        <v>15.24</v>
      </c>
      <c r="J261" s="43">
        <v>1.2192</v>
      </c>
      <c r="K261" s="10">
        <v>160</v>
      </c>
      <c r="L261" s="52"/>
      <c r="M261" s="42"/>
      <c r="N261" s="42"/>
      <c r="O261" s="42" t="s">
        <v>37</v>
      </c>
      <c r="P261" s="42"/>
      <c r="Q261" s="42"/>
      <c r="R261" s="42"/>
      <c r="S261" s="42"/>
      <c r="T261" s="10"/>
      <c r="U261" s="10"/>
    </row>
    <row r="262" spans="1:21" ht="12.75">
      <c r="A262" s="58">
        <v>254</v>
      </c>
      <c r="B262" s="10" t="s">
        <v>187</v>
      </c>
      <c r="C262" s="169">
        <v>10.210799999999999</v>
      </c>
      <c r="D262" s="10">
        <v>11</v>
      </c>
      <c r="E262" s="42" t="s">
        <v>145</v>
      </c>
      <c r="F262" s="42" t="s">
        <v>41</v>
      </c>
      <c r="G262" s="42">
        <v>8</v>
      </c>
      <c r="H262" s="42" t="s">
        <v>35</v>
      </c>
      <c r="I262" s="43">
        <v>6.096</v>
      </c>
      <c r="J262" s="43">
        <v>0.762</v>
      </c>
      <c r="K262" s="10">
        <v>0</v>
      </c>
      <c r="L262" s="52" t="s">
        <v>145</v>
      </c>
      <c r="M262" s="42"/>
      <c r="N262" s="42"/>
      <c r="O262" s="42" t="s">
        <v>37</v>
      </c>
      <c r="P262" s="42"/>
      <c r="Q262" s="42"/>
      <c r="R262" s="42"/>
      <c r="S262" s="42"/>
      <c r="T262" s="10"/>
      <c r="U262" s="10"/>
    </row>
    <row r="263" spans="1:21" ht="12.75">
      <c r="A263" s="57">
        <v>255</v>
      </c>
      <c r="B263" s="3" t="s">
        <v>188</v>
      </c>
      <c r="C263" s="169">
        <v>10.210799999999999</v>
      </c>
      <c r="D263" s="10">
        <v>11</v>
      </c>
      <c r="E263" s="42" t="s">
        <v>145</v>
      </c>
      <c r="F263" s="42" t="s">
        <v>41</v>
      </c>
      <c r="G263" s="42">
        <v>8</v>
      </c>
      <c r="H263" s="42" t="s">
        <v>35</v>
      </c>
      <c r="I263" s="43">
        <v>27.432000000000002</v>
      </c>
      <c r="J263" s="43" t="s">
        <v>35</v>
      </c>
      <c r="K263" s="10">
        <v>0</v>
      </c>
      <c r="L263" s="52" t="s">
        <v>145</v>
      </c>
      <c r="M263" s="42"/>
      <c r="N263" s="42"/>
      <c r="O263" s="42" t="s">
        <v>37</v>
      </c>
      <c r="P263" s="42"/>
      <c r="Q263" s="42"/>
      <c r="R263" s="42"/>
      <c r="S263" s="42"/>
      <c r="T263" s="10"/>
      <c r="U263" s="10"/>
    </row>
    <row r="264" spans="1:21" ht="12.75">
      <c r="A264" s="58">
        <v>256</v>
      </c>
      <c r="B264" s="3" t="s">
        <v>107</v>
      </c>
      <c r="C264" s="169">
        <v>19.659599999999998</v>
      </c>
      <c r="D264" s="10">
        <v>136</v>
      </c>
      <c r="E264" s="42" t="s">
        <v>343</v>
      </c>
      <c r="F264" s="42" t="s">
        <v>34</v>
      </c>
      <c r="G264" s="42">
        <v>7</v>
      </c>
      <c r="H264" s="42" t="s">
        <v>35</v>
      </c>
      <c r="I264" s="43">
        <v>30.48</v>
      </c>
      <c r="J264" s="43">
        <v>1.8288000000000002</v>
      </c>
      <c r="K264" s="10">
        <v>90</v>
      </c>
      <c r="L264" s="53" t="s">
        <v>36</v>
      </c>
      <c r="M264" s="42"/>
      <c r="N264" s="42"/>
      <c r="O264" s="42" t="s">
        <v>37</v>
      </c>
      <c r="P264" s="42"/>
      <c r="Q264" s="42"/>
      <c r="R264" s="42"/>
      <c r="S264" s="42"/>
      <c r="T264" s="10"/>
      <c r="U264" s="10"/>
    </row>
    <row r="265" spans="1:21" ht="12.75">
      <c r="A265" s="57">
        <v>257</v>
      </c>
      <c r="B265" s="10" t="s">
        <v>331</v>
      </c>
      <c r="C265" s="169">
        <v>8.4582</v>
      </c>
      <c r="D265" s="10">
        <v>357</v>
      </c>
      <c r="E265" s="42" t="s">
        <v>145</v>
      </c>
      <c r="F265" s="42" t="s">
        <v>41</v>
      </c>
      <c r="G265" s="42">
        <v>8</v>
      </c>
      <c r="H265" s="42" t="s">
        <v>35</v>
      </c>
      <c r="I265" s="43">
        <v>4.572</v>
      </c>
      <c r="J265" s="43">
        <v>1.8288000000000002</v>
      </c>
      <c r="K265" s="10">
        <v>30</v>
      </c>
      <c r="L265" s="53"/>
      <c r="M265" s="42"/>
      <c r="N265" s="42"/>
      <c r="O265" s="42" t="s">
        <v>37</v>
      </c>
      <c r="P265" s="42"/>
      <c r="Q265" s="42"/>
      <c r="R265" s="42"/>
      <c r="S265" s="42"/>
      <c r="T265" s="10"/>
      <c r="U265" s="10"/>
    </row>
    <row r="266" spans="1:21" ht="12.75">
      <c r="A266" s="58">
        <v>258</v>
      </c>
      <c r="B266" s="10" t="s">
        <v>335</v>
      </c>
      <c r="C266" s="169">
        <v>22.7076</v>
      </c>
      <c r="D266" s="10">
        <v>154</v>
      </c>
      <c r="E266" s="42" t="s">
        <v>343</v>
      </c>
      <c r="F266" s="42" t="s">
        <v>34</v>
      </c>
      <c r="G266" s="42">
        <v>7</v>
      </c>
      <c r="H266" s="42" t="s">
        <v>35</v>
      </c>
      <c r="I266" s="43">
        <v>18.288</v>
      </c>
      <c r="J266" s="43">
        <v>1.8288000000000002</v>
      </c>
      <c r="K266" s="10">
        <v>155</v>
      </c>
      <c r="L266" s="53"/>
      <c r="M266" s="42"/>
      <c r="N266" s="42"/>
      <c r="O266" s="42" t="s">
        <v>37</v>
      </c>
      <c r="P266" s="42"/>
      <c r="Q266" s="42"/>
      <c r="R266" s="42"/>
      <c r="S266" s="42"/>
      <c r="T266" s="10"/>
      <c r="U266" s="10"/>
    </row>
    <row r="267" spans="1:21" ht="12.75">
      <c r="A267" s="57">
        <v>259</v>
      </c>
      <c r="B267" s="3" t="s">
        <v>336</v>
      </c>
      <c r="C267" s="35">
        <v>22.7076</v>
      </c>
      <c r="D267" s="3">
        <v>154</v>
      </c>
      <c r="E267" s="33" t="s">
        <v>343</v>
      </c>
      <c r="F267" s="33" t="s">
        <v>34</v>
      </c>
      <c r="G267" s="33">
        <v>7</v>
      </c>
      <c r="H267" s="33" t="s">
        <v>35</v>
      </c>
      <c r="I267" s="34">
        <v>9.144</v>
      </c>
      <c r="J267" s="34">
        <v>1.8288000000000002</v>
      </c>
      <c r="K267" s="3">
        <v>155</v>
      </c>
      <c r="L267" s="53"/>
      <c r="M267" s="33"/>
      <c r="N267" s="33"/>
      <c r="O267" s="33" t="s">
        <v>37</v>
      </c>
      <c r="P267" s="33"/>
      <c r="Q267" s="33"/>
      <c r="R267" s="33"/>
      <c r="S267" s="33"/>
      <c r="T267" s="3"/>
      <c r="U267" s="3"/>
    </row>
    <row r="268" spans="1:21" ht="12.75">
      <c r="A268" s="58">
        <v>260</v>
      </c>
      <c r="B268" s="3" t="s">
        <v>283</v>
      </c>
      <c r="C268" s="35">
        <v>21.8313</v>
      </c>
      <c r="D268" s="3">
        <v>159</v>
      </c>
      <c r="E268" s="33" t="s">
        <v>343</v>
      </c>
      <c r="F268" s="33" t="s">
        <v>34</v>
      </c>
      <c r="G268" s="33">
        <v>7</v>
      </c>
      <c r="H268" s="33" t="s">
        <v>35</v>
      </c>
      <c r="I268" s="34">
        <v>12.192</v>
      </c>
      <c r="J268" s="34">
        <v>1.524</v>
      </c>
      <c r="K268" s="3">
        <v>45</v>
      </c>
      <c r="L268" s="53" t="s">
        <v>262</v>
      </c>
      <c r="M268" s="33"/>
      <c r="N268" s="33"/>
      <c r="O268" s="33" t="s">
        <v>37</v>
      </c>
      <c r="P268" s="33"/>
      <c r="Q268" s="33"/>
      <c r="R268" s="33"/>
      <c r="S268" s="33"/>
      <c r="T268" s="3"/>
      <c r="U268" s="3"/>
    </row>
    <row r="269" spans="1:21" ht="12.75">
      <c r="A269" s="57">
        <v>261</v>
      </c>
      <c r="B269" s="10" t="s">
        <v>284</v>
      </c>
      <c r="C269" s="169">
        <v>21.8313</v>
      </c>
      <c r="D269" s="10">
        <v>159</v>
      </c>
      <c r="E269" s="42" t="s">
        <v>343</v>
      </c>
      <c r="F269" s="42" t="s">
        <v>34</v>
      </c>
      <c r="G269" s="42">
        <v>7</v>
      </c>
      <c r="H269" s="42" t="s">
        <v>35</v>
      </c>
      <c r="I269" s="43">
        <v>17.9832</v>
      </c>
      <c r="J269" s="43">
        <v>1.8288000000000002</v>
      </c>
      <c r="K269" s="10">
        <v>45</v>
      </c>
      <c r="L269" s="53" t="s">
        <v>262</v>
      </c>
      <c r="M269" s="42"/>
      <c r="N269" s="42"/>
      <c r="O269" s="42" t="s">
        <v>37</v>
      </c>
      <c r="P269" s="42"/>
      <c r="Q269" s="42"/>
      <c r="R269" s="42"/>
      <c r="S269" s="42"/>
      <c r="T269" s="10"/>
      <c r="U269" s="10"/>
    </row>
    <row r="270" spans="1:21" ht="12.75">
      <c r="A270" s="58">
        <v>262</v>
      </c>
      <c r="B270" s="10" t="s">
        <v>308</v>
      </c>
      <c r="C270" s="169">
        <v>20.726399999999998</v>
      </c>
      <c r="D270" s="10">
        <v>148</v>
      </c>
      <c r="E270" s="42" t="s">
        <v>343</v>
      </c>
      <c r="F270" s="42" t="s">
        <v>34</v>
      </c>
      <c r="G270" s="42">
        <v>7</v>
      </c>
      <c r="H270" s="42" t="s">
        <v>35</v>
      </c>
      <c r="I270" s="43">
        <v>22.86</v>
      </c>
      <c r="J270" s="43">
        <v>1.8288000000000002</v>
      </c>
      <c r="K270" s="10">
        <v>135</v>
      </c>
      <c r="L270" s="53" t="s">
        <v>296</v>
      </c>
      <c r="M270" s="42"/>
      <c r="N270" s="42"/>
      <c r="O270" s="42" t="s">
        <v>37</v>
      </c>
      <c r="P270" s="42"/>
      <c r="Q270" s="42"/>
      <c r="R270" s="42"/>
      <c r="S270" s="42"/>
      <c r="T270" s="10"/>
      <c r="U270" s="10"/>
    </row>
    <row r="271" spans="1:21" ht="12.75">
      <c r="A271" s="57">
        <v>263</v>
      </c>
      <c r="B271" s="10" t="s">
        <v>310</v>
      </c>
      <c r="C271" s="169">
        <v>19.240499999999997</v>
      </c>
      <c r="D271" s="10">
        <v>167</v>
      </c>
      <c r="E271" s="42" t="s">
        <v>343</v>
      </c>
      <c r="F271" s="42" t="s">
        <v>34</v>
      </c>
      <c r="G271" s="42">
        <v>8</v>
      </c>
      <c r="H271" s="42" t="s">
        <v>35</v>
      </c>
      <c r="I271" s="43">
        <v>10.3632</v>
      </c>
      <c r="J271" s="43">
        <v>1.6764000000000001</v>
      </c>
      <c r="K271" s="10">
        <v>135</v>
      </c>
      <c r="L271" s="53" t="s">
        <v>296</v>
      </c>
      <c r="M271" s="42"/>
      <c r="N271" s="42"/>
      <c r="O271" s="42" t="s">
        <v>37</v>
      </c>
      <c r="P271" s="42"/>
      <c r="Q271" s="42"/>
      <c r="R271" s="42"/>
      <c r="S271" s="42"/>
      <c r="T271" s="10"/>
      <c r="U271" s="10"/>
    </row>
    <row r="272" spans="1:21" ht="12.75">
      <c r="A272" s="58">
        <v>264</v>
      </c>
      <c r="B272" s="10" t="s">
        <v>295</v>
      </c>
      <c r="C272" s="169">
        <v>6.9342</v>
      </c>
      <c r="D272" s="10">
        <v>205</v>
      </c>
      <c r="E272" s="42" t="s">
        <v>145</v>
      </c>
      <c r="F272" s="42" t="s">
        <v>41</v>
      </c>
      <c r="G272" s="42">
        <v>8</v>
      </c>
      <c r="H272" s="42" t="s">
        <v>35</v>
      </c>
      <c r="I272" s="43">
        <v>0</v>
      </c>
      <c r="J272" s="43">
        <v>0</v>
      </c>
      <c r="K272" s="10">
        <v>135</v>
      </c>
      <c r="L272" s="53" t="s">
        <v>296</v>
      </c>
      <c r="M272" s="42"/>
      <c r="N272" s="42"/>
      <c r="O272" s="42"/>
      <c r="P272" s="42"/>
      <c r="Q272" s="42"/>
      <c r="R272" s="42" t="s">
        <v>37</v>
      </c>
      <c r="S272" s="42"/>
      <c r="T272" s="10"/>
      <c r="U272" s="10"/>
    </row>
    <row r="273" spans="1:21" ht="12.75">
      <c r="A273" s="57">
        <v>265</v>
      </c>
      <c r="B273" s="10" t="s">
        <v>315</v>
      </c>
      <c r="C273" s="169">
        <v>6.9342</v>
      </c>
      <c r="D273" s="10">
        <v>205</v>
      </c>
      <c r="E273" s="42" t="s">
        <v>145</v>
      </c>
      <c r="F273" s="42" t="s">
        <v>41</v>
      </c>
      <c r="G273" s="42">
        <v>8</v>
      </c>
      <c r="H273" s="42" t="s">
        <v>35</v>
      </c>
      <c r="I273" s="43">
        <v>0</v>
      </c>
      <c r="J273" s="43">
        <v>0</v>
      </c>
      <c r="K273" s="10">
        <v>120</v>
      </c>
      <c r="L273" s="53"/>
      <c r="M273" s="42"/>
      <c r="N273" s="42"/>
      <c r="O273" s="42"/>
      <c r="P273" s="42" t="s">
        <v>37</v>
      </c>
      <c r="Q273" s="42"/>
      <c r="R273" s="42"/>
      <c r="S273" s="42"/>
      <c r="T273" s="10"/>
      <c r="U273" s="10"/>
    </row>
    <row r="274" spans="1:21" ht="12.75">
      <c r="A274" s="58">
        <v>266</v>
      </c>
      <c r="B274" s="3" t="s">
        <v>43</v>
      </c>
      <c r="C274" s="169">
        <v>2.2479</v>
      </c>
      <c r="D274" s="10">
        <v>282</v>
      </c>
      <c r="E274" s="42" t="s">
        <v>145</v>
      </c>
      <c r="F274" s="42" t="s">
        <v>34</v>
      </c>
      <c r="G274" s="42">
        <v>8</v>
      </c>
      <c r="H274" s="42" t="s">
        <v>35</v>
      </c>
      <c r="I274" s="43">
        <v>15.24</v>
      </c>
      <c r="J274" s="43">
        <v>1.8288000000000002</v>
      </c>
      <c r="K274" s="10">
        <v>90</v>
      </c>
      <c r="L274" s="53" t="s">
        <v>36</v>
      </c>
      <c r="M274" s="42"/>
      <c r="N274" s="42"/>
      <c r="O274" s="42"/>
      <c r="P274" s="42"/>
      <c r="Q274" s="42"/>
      <c r="R274" s="42" t="s">
        <v>37</v>
      </c>
      <c r="S274" s="42"/>
      <c r="T274" s="10"/>
      <c r="U274" s="10"/>
    </row>
    <row r="275" spans="1:21" ht="12.75">
      <c r="A275" s="57">
        <v>267</v>
      </c>
      <c r="B275" s="10" t="s">
        <v>148</v>
      </c>
      <c r="C275" s="169">
        <v>2.2479</v>
      </c>
      <c r="D275" s="10">
        <v>282</v>
      </c>
      <c r="E275" s="42" t="s">
        <v>145</v>
      </c>
      <c r="F275" s="42" t="s">
        <v>34</v>
      </c>
      <c r="G275" s="42">
        <v>8</v>
      </c>
      <c r="H275" s="42" t="s">
        <v>35</v>
      </c>
      <c r="I275" s="43">
        <v>32.004000000000005</v>
      </c>
      <c r="J275" s="43">
        <v>1.8288000000000002</v>
      </c>
      <c r="K275" s="10">
        <v>0</v>
      </c>
      <c r="L275" s="53" t="s">
        <v>145</v>
      </c>
      <c r="M275" s="42"/>
      <c r="N275" s="42"/>
      <c r="O275" s="42"/>
      <c r="P275" s="42"/>
      <c r="Q275" s="42" t="s">
        <v>37</v>
      </c>
      <c r="R275" s="42"/>
      <c r="S275" s="42"/>
      <c r="T275" s="10"/>
      <c r="U275" s="10">
        <v>90</v>
      </c>
    </row>
    <row r="276" spans="1:21" ht="12.75">
      <c r="A276" s="58">
        <v>268</v>
      </c>
      <c r="B276" s="10" t="s">
        <v>49</v>
      </c>
      <c r="C276" s="169">
        <v>3.3528</v>
      </c>
      <c r="D276" s="10">
        <v>32</v>
      </c>
      <c r="E276" s="42" t="s">
        <v>145</v>
      </c>
      <c r="F276" s="42" t="s">
        <v>34</v>
      </c>
      <c r="G276" s="42">
        <v>8</v>
      </c>
      <c r="H276" s="42" t="s">
        <v>35</v>
      </c>
      <c r="I276" s="43">
        <v>17.3736</v>
      </c>
      <c r="J276" s="43">
        <v>0</v>
      </c>
      <c r="K276" s="10">
        <v>90</v>
      </c>
      <c r="L276" s="53" t="s">
        <v>36</v>
      </c>
      <c r="M276" s="42"/>
      <c r="N276" s="42"/>
      <c r="O276" s="42"/>
      <c r="P276" s="42"/>
      <c r="Q276" s="42"/>
      <c r="R276" s="42"/>
      <c r="S276" s="42" t="s">
        <v>37</v>
      </c>
      <c r="T276" s="10">
        <v>0</v>
      </c>
      <c r="U276" s="10"/>
    </row>
    <row r="277" spans="1:21" ht="12.75">
      <c r="A277" s="57">
        <v>269</v>
      </c>
      <c r="B277" s="3" t="s">
        <v>54</v>
      </c>
      <c r="C277" s="35">
        <v>25.374599999999997</v>
      </c>
      <c r="D277" s="3">
        <v>122</v>
      </c>
      <c r="E277" s="33" t="s">
        <v>343</v>
      </c>
      <c r="F277" s="33" t="s">
        <v>34</v>
      </c>
      <c r="G277" s="33">
        <v>7</v>
      </c>
      <c r="H277" s="33" t="s">
        <v>35</v>
      </c>
      <c r="I277" s="34">
        <v>4.8768</v>
      </c>
      <c r="J277" s="34">
        <v>0</v>
      </c>
      <c r="K277" s="3">
        <v>90</v>
      </c>
      <c r="L277" s="53" t="s">
        <v>36</v>
      </c>
      <c r="M277" s="33"/>
      <c r="N277" s="33"/>
      <c r="O277" s="33"/>
      <c r="P277" s="33" t="s">
        <v>37</v>
      </c>
      <c r="Q277" s="33"/>
      <c r="R277" s="33"/>
      <c r="S277" s="33"/>
      <c r="T277" s="3"/>
      <c r="U277" s="3"/>
    </row>
    <row r="278" spans="1:21" ht="12.75">
      <c r="A278" s="58">
        <v>270</v>
      </c>
      <c r="B278" s="3" t="s">
        <v>74</v>
      </c>
      <c r="C278" s="169">
        <v>24.2316</v>
      </c>
      <c r="D278" s="10">
        <v>285</v>
      </c>
      <c r="E278" s="42" t="s">
        <v>145</v>
      </c>
      <c r="F278" s="42" t="s">
        <v>34</v>
      </c>
      <c r="G278" s="42">
        <v>7</v>
      </c>
      <c r="H278" s="42" t="s">
        <v>35</v>
      </c>
      <c r="I278" s="43">
        <v>22.86</v>
      </c>
      <c r="J278" s="43">
        <v>1.728216</v>
      </c>
      <c r="K278" s="10">
        <v>90</v>
      </c>
      <c r="L278" s="53" t="s">
        <v>36</v>
      </c>
      <c r="M278" s="42"/>
      <c r="N278" s="42"/>
      <c r="O278" s="42"/>
      <c r="P278" s="42" t="s">
        <v>37</v>
      </c>
      <c r="Q278" s="42"/>
      <c r="R278" s="42"/>
      <c r="S278" s="42"/>
      <c r="T278" s="10"/>
      <c r="U278" s="10"/>
    </row>
    <row r="279" spans="1:21" ht="12.75">
      <c r="A279" s="57">
        <v>271</v>
      </c>
      <c r="B279" s="10" t="s">
        <v>175</v>
      </c>
      <c r="C279" s="169">
        <v>24.2316</v>
      </c>
      <c r="D279" s="10">
        <v>285</v>
      </c>
      <c r="E279" s="42" t="s">
        <v>145</v>
      </c>
      <c r="F279" s="42" t="s">
        <v>34</v>
      </c>
      <c r="G279" s="42">
        <v>7</v>
      </c>
      <c r="H279" s="42" t="s">
        <v>35</v>
      </c>
      <c r="I279" s="43">
        <v>1.524</v>
      </c>
      <c r="J279" s="43">
        <v>1.728216</v>
      </c>
      <c r="K279" s="10">
        <v>0</v>
      </c>
      <c r="L279" s="53" t="s">
        <v>145</v>
      </c>
      <c r="M279" s="42"/>
      <c r="N279" s="42"/>
      <c r="O279" s="42"/>
      <c r="P279" s="42" t="s">
        <v>37</v>
      </c>
      <c r="Q279" s="42"/>
      <c r="R279" s="42"/>
      <c r="S279" s="42"/>
      <c r="T279" s="10"/>
      <c r="U279" s="10"/>
    </row>
    <row r="280" spans="1:21" ht="12.75">
      <c r="A280" s="58">
        <v>272</v>
      </c>
      <c r="B280" s="10" t="s">
        <v>176</v>
      </c>
      <c r="C280" s="169">
        <v>20.269199999999998</v>
      </c>
      <c r="D280" s="10">
        <v>148</v>
      </c>
      <c r="E280" s="42" t="s">
        <v>343</v>
      </c>
      <c r="F280" s="42" t="s">
        <v>34</v>
      </c>
      <c r="G280" s="42">
        <v>7</v>
      </c>
      <c r="H280" s="42" t="s">
        <v>35</v>
      </c>
      <c r="I280" s="43">
        <v>5.486400000000001</v>
      </c>
      <c r="J280" s="43">
        <v>1.524</v>
      </c>
      <c r="K280" s="10">
        <v>0</v>
      </c>
      <c r="L280" s="53" t="s">
        <v>145</v>
      </c>
      <c r="M280" s="42"/>
      <c r="N280" s="42"/>
      <c r="O280" s="42"/>
      <c r="P280" s="42" t="s">
        <v>37</v>
      </c>
      <c r="Q280" s="42"/>
      <c r="R280" s="42"/>
      <c r="S280" s="42"/>
      <c r="T280" s="10"/>
      <c r="U280" s="10"/>
    </row>
    <row r="281" spans="1:21" ht="12.75">
      <c r="A281" s="57">
        <v>273</v>
      </c>
      <c r="B281" s="10" t="s">
        <v>75</v>
      </c>
      <c r="C281" s="169">
        <v>20.269199999999998</v>
      </c>
      <c r="D281" s="10">
        <v>148</v>
      </c>
      <c r="E281" s="42" t="s">
        <v>343</v>
      </c>
      <c r="F281" s="42" t="s">
        <v>34</v>
      </c>
      <c r="G281" s="42">
        <v>7</v>
      </c>
      <c r="H281" s="42" t="s">
        <v>35</v>
      </c>
      <c r="I281" s="43">
        <v>24.9936</v>
      </c>
      <c r="J281" s="43">
        <v>1.524</v>
      </c>
      <c r="K281" s="10">
        <v>90</v>
      </c>
      <c r="L281" s="53" t="s">
        <v>36</v>
      </c>
      <c r="M281" s="42"/>
      <c r="N281" s="42"/>
      <c r="O281" s="42"/>
      <c r="P281" s="42"/>
      <c r="Q281" s="42" t="s">
        <v>37</v>
      </c>
      <c r="R281" s="42"/>
      <c r="S281" s="42"/>
      <c r="T281" s="10"/>
      <c r="U281" s="10">
        <v>0</v>
      </c>
    </row>
    <row r="282" spans="1:21" ht="12.75">
      <c r="A282" s="58">
        <v>274</v>
      </c>
      <c r="B282" s="10" t="s">
        <v>321</v>
      </c>
      <c r="C282" s="169">
        <v>10.325099999999999</v>
      </c>
      <c r="D282" s="10">
        <v>245</v>
      </c>
      <c r="E282" s="42" t="s">
        <v>343</v>
      </c>
      <c r="F282" s="42" t="s">
        <v>41</v>
      </c>
      <c r="G282" s="42">
        <v>8</v>
      </c>
      <c r="H282" s="42" t="s">
        <v>35</v>
      </c>
      <c r="I282" s="43">
        <v>9.7536</v>
      </c>
      <c r="J282" s="43">
        <v>1.524</v>
      </c>
      <c r="K282" s="10">
        <v>150</v>
      </c>
      <c r="L282" s="53"/>
      <c r="M282" s="42"/>
      <c r="N282" s="42"/>
      <c r="O282" s="42"/>
      <c r="P282" s="42" t="s">
        <v>37</v>
      </c>
      <c r="Q282" s="42"/>
      <c r="R282" s="42"/>
      <c r="S282" s="42"/>
      <c r="T282" s="10"/>
      <c r="U282" s="10"/>
    </row>
    <row r="283" spans="1:21" ht="12.75">
      <c r="A283" s="57">
        <v>275</v>
      </c>
      <c r="B283" s="10" t="s">
        <v>322</v>
      </c>
      <c r="C283" s="169">
        <v>10.325099999999999</v>
      </c>
      <c r="D283" s="10">
        <v>245</v>
      </c>
      <c r="E283" s="42" t="s">
        <v>343</v>
      </c>
      <c r="F283" s="42" t="s">
        <v>41</v>
      </c>
      <c r="G283" s="42">
        <v>8</v>
      </c>
      <c r="H283" s="42" t="s">
        <v>35</v>
      </c>
      <c r="I283" s="43">
        <v>3.048</v>
      </c>
      <c r="J283" s="43">
        <v>1.524</v>
      </c>
      <c r="K283" s="10">
        <v>120</v>
      </c>
      <c r="L283" s="53"/>
      <c r="M283" s="42"/>
      <c r="N283" s="42"/>
      <c r="O283" s="42"/>
      <c r="P283" s="42" t="s">
        <v>37</v>
      </c>
      <c r="Q283" s="42"/>
      <c r="R283" s="42"/>
      <c r="S283" s="42"/>
      <c r="T283" s="10"/>
      <c r="U283" s="10"/>
    </row>
    <row r="284" spans="1:21" ht="12.75">
      <c r="A284" s="58">
        <v>276</v>
      </c>
      <c r="B284" s="3" t="s">
        <v>323</v>
      </c>
      <c r="C284" s="169">
        <v>10.325099999999999</v>
      </c>
      <c r="D284" s="10">
        <v>245</v>
      </c>
      <c r="E284" s="42" t="s">
        <v>343</v>
      </c>
      <c r="F284" s="42" t="s">
        <v>41</v>
      </c>
      <c r="G284" s="42">
        <v>8</v>
      </c>
      <c r="H284" s="42" t="s">
        <v>35</v>
      </c>
      <c r="I284" s="43">
        <v>9.7536</v>
      </c>
      <c r="J284" s="43">
        <v>1.524</v>
      </c>
      <c r="K284" s="10">
        <v>150</v>
      </c>
      <c r="L284" s="53"/>
      <c r="M284" s="42"/>
      <c r="N284" s="42"/>
      <c r="O284" s="42"/>
      <c r="P284" s="42" t="s">
        <v>37</v>
      </c>
      <c r="Q284" s="42"/>
      <c r="R284" s="42"/>
      <c r="S284" s="42"/>
      <c r="T284" s="10"/>
      <c r="U284" s="10"/>
    </row>
    <row r="285" spans="1:21" ht="12.75">
      <c r="A285" s="57">
        <v>277</v>
      </c>
      <c r="B285" s="10" t="s">
        <v>79</v>
      </c>
      <c r="C285" s="169">
        <v>3.429</v>
      </c>
      <c r="D285" s="10">
        <v>186</v>
      </c>
      <c r="E285" s="42" t="s">
        <v>145</v>
      </c>
      <c r="F285" s="42" t="s">
        <v>41</v>
      </c>
      <c r="G285" s="42">
        <v>8</v>
      </c>
      <c r="H285" s="42" t="s">
        <v>35</v>
      </c>
      <c r="I285" s="43">
        <v>15.24</v>
      </c>
      <c r="J285" s="43" t="s">
        <v>35</v>
      </c>
      <c r="K285" s="10">
        <v>90</v>
      </c>
      <c r="L285" s="53" t="s">
        <v>36</v>
      </c>
      <c r="M285" s="42"/>
      <c r="N285" s="42"/>
      <c r="O285" s="42"/>
      <c r="P285" s="42"/>
      <c r="Q285" s="42"/>
      <c r="R285" s="42"/>
      <c r="S285" s="42" t="s">
        <v>37</v>
      </c>
      <c r="T285" s="10"/>
      <c r="U285" s="10">
        <v>0</v>
      </c>
    </row>
    <row r="286" spans="1:21" ht="12.75">
      <c r="A286" s="58">
        <v>278</v>
      </c>
      <c r="B286" s="10" t="s">
        <v>91</v>
      </c>
      <c r="C286" s="169">
        <v>5.4864</v>
      </c>
      <c r="D286" s="10">
        <v>333</v>
      </c>
      <c r="E286" s="42" t="s">
        <v>145</v>
      </c>
      <c r="F286" s="42" t="s">
        <v>34</v>
      </c>
      <c r="G286" s="42">
        <v>8</v>
      </c>
      <c r="H286" s="42" t="s">
        <v>35</v>
      </c>
      <c r="I286" s="43">
        <v>15.8496</v>
      </c>
      <c r="J286" s="43">
        <v>1.8288000000000002</v>
      </c>
      <c r="K286" s="10">
        <v>90</v>
      </c>
      <c r="L286" s="53" t="s">
        <v>36</v>
      </c>
      <c r="M286" s="42"/>
      <c r="N286" s="42"/>
      <c r="O286" s="42"/>
      <c r="P286" s="42"/>
      <c r="Q286" s="42" t="s">
        <v>37</v>
      </c>
      <c r="R286" s="42"/>
      <c r="S286" s="42"/>
      <c r="T286" s="10"/>
      <c r="U286" s="10">
        <v>180</v>
      </c>
    </row>
    <row r="287" spans="1:21" ht="12.75">
      <c r="A287" s="57">
        <v>279</v>
      </c>
      <c r="B287" s="3" t="s">
        <v>210</v>
      </c>
      <c r="C287" s="169">
        <v>5.4864</v>
      </c>
      <c r="D287" s="10">
        <v>333</v>
      </c>
      <c r="E287" s="42" t="s">
        <v>145</v>
      </c>
      <c r="F287" s="42" t="s">
        <v>34</v>
      </c>
      <c r="G287" s="42">
        <v>8</v>
      </c>
      <c r="H287" s="42" t="s">
        <v>35</v>
      </c>
      <c r="I287" s="43">
        <v>21.336000000000002</v>
      </c>
      <c r="J287" s="43">
        <v>1.8288000000000002</v>
      </c>
      <c r="K287" s="10">
        <v>0</v>
      </c>
      <c r="L287" s="53" t="s">
        <v>145</v>
      </c>
      <c r="M287" s="42"/>
      <c r="N287" s="42"/>
      <c r="O287" s="42"/>
      <c r="P287" s="42" t="s">
        <v>37</v>
      </c>
      <c r="Q287" s="42"/>
      <c r="R287" s="42"/>
      <c r="S287" s="42"/>
      <c r="T287" s="10"/>
      <c r="U287" s="10"/>
    </row>
    <row r="288" spans="1:21" ht="12.75">
      <c r="A288" s="58">
        <v>280</v>
      </c>
      <c r="B288" s="10" t="s">
        <v>96</v>
      </c>
      <c r="C288" s="169">
        <v>5.5245</v>
      </c>
      <c r="D288" s="10">
        <v>229</v>
      </c>
      <c r="E288" s="42" t="s">
        <v>145</v>
      </c>
      <c r="F288" s="42" t="s">
        <v>34</v>
      </c>
      <c r="G288" s="42">
        <v>8</v>
      </c>
      <c r="H288" s="42" t="s">
        <v>35</v>
      </c>
      <c r="I288" s="43">
        <v>16.764</v>
      </c>
      <c r="J288" s="43">
        <v>1.8288000000000002</v>
      </c>
      <c r="K288" s="10">
        <v>90</v>
      </c>
      <c r="L288" s="53" t="s">
        <v>36</v>
      </c>
      <c r="M288" s="42"/>
      <c r="N288" s="42"/>
      <c r="O288" s="42"/>
      <c r="P288" s="42" t="s">
        <v>37</v>
      </c>
      <c r="Q288" s="42"/>
      <c r="R288" s="42"/>
      <c r="S288" s="42"/>
      <c r="T288" s="10"/>
      <c r="U288" s="10"/>
    </row>
    <row r="289" spans="1:21" ht="12.75">
      <c r="A289" s="57">
        <v>281</v>
      </c>
      <c r="B289" s="3" t="s">
        <v>303</v>
      </c>
      <c r="C289" s="35">
        <v>22.7838</v>
      </c>
      <c r="D289" s="3">
        <v>154</v>
      </c>
      <c r="E289" s="33" t="s">
        <v>343</v>
      </c>
      <c r="F289" s="33" t="s">
        <v>34</v>
      </c>
      <c r="G289" s="33">
        <v>8</v>
      </c>
      <c r="H289" s="33" t="s">
        <v>35</v>
      </c>
      <c r="I289" s="34">
        <v>17.3736</v>
      </c>
      <c r="J289" s="34">
        <v>1.6764000000000001</v>
      </c>
      <c r="K289" s="3">
        <v>145</v>
      </c>
      <c r="L289" s="53" t="s">
        <v>296</v>
      </c>
      <c r="M289" s="33"/>
      <c r="N289" s="33"/>
      <c r="O289" s="33"/>
      <c r="P289" s="33" t="s">
        <v>37</v>
      </c>
      <c r="Q289" s="33"/>
      <c r="R289" s="33"/>
      <c r="S289" s="33"/>
      <c r="T289" s="3"/>
      <c r="U289" s="3"/>
    </row>
    <row r="290" spans="1:21" ht="12.75">
      <c r="A290" s="58">
        <v>282</v>
      </c>
      <c r="B290" s="10" t="s">
        <v>215</v>
      </c>
      <c r="C290" s="169">
        <v>23.5077</v>
      </c>
      <c r="D290" s="10">
        <v>143</v>
      </c>
      <c r="E290" s="42" t="s">
        <v>343</v>
      </c>
      <c r="F290" s="42" t="s">
        <v>34</v>
      </c>
      <c r="G290" s="42">
        <v>7</v>
      </c>
      <c r="H290" s="42" t="s">
        <v>35</v>
      </c>
      <c r="I290" s="43">
        <v>9.144</v>
      </c>
      <c r="J290" s="43">
        <v>1.8288000000000002</v>
      </c>
      <c r="K290" s="10">
        <v>0</v>
      </c>
      <c r="L290" s="53" t="s">
        <v>145</v>
      </c>
      <c r="M290" s="42"/>
      <c r="N290" s="42"/>
      <c r="O290" s="42"/>
      <c r="P290" s="42"/>
      <c r="Q290" s="42" t="s">
        <v>37</v>
      </c>
      <c r="R290" s="42"/>
      <c r="S290" s="42"/>
      <c r="T290" s="10"/>
      <c r="U290" s="10">
        <v>90</v>
      </c>
    </row>
    <row r="291" spans="1:21" ht="12.75">
      <c r="A291" s="57">
        <v>283</v>
      </c>
      <c r="B291" s="10" t="s">
        <v>269</v>
      </c>
      <c r="C291" s="169">
        <v>20.421599999999998</v>
      </c>
      <c r="D291" s="10">
        <v>355</v>
      </c>
      <c r="E291" s="42" t="s">
        <v>343</v>
      </c>
      <c r="F291" s="42" t="s">
        <v>34</v>
      </c>
      <c r="G291" s="42">
        <v>8</v>
      </c>
      <c r="H291" s="42" t="s">
        <v>35</v>
      </c>
      <c r="I291" s="43">
        <v>11.5824</v>
      </c>
      <c r="J291" s="43">
        <v>1.0668</v>
      </c>
      <c r="K291" s="10">
        <v>45</v>
      </c>
      <c r="L291" s="53" t="s">
        <v>262</v>
      </c>
      <c r="M291" s="42"/>
      <c r="N291" s="42"/>
      <c r="O291" s="42"/>
      <c r="P291" s="42" t="s">
        <v>37</v>
      </c>
      <c r="Q291" s="42"/>
      <c r="R291" s="42"/>
      <c r="S291" s="42"/>
      <c r="T291" s="10"/>
      <c r="U291" s="10"/>
    </row>
    <row r="292" spans="1:21" ht="12.75">
      <c r="A292" s="58">
        <v>284</v>
      </c>
      <c r="B292" s="3" t="s">
        <v>270</v>
      </c>
      <c r="C292" s="35">
        <v>20.421599999999998</v>
      </c>
      <c r="D292" s="3">
        <v>355</v>
      </c>
      <c r="E292" s="33" t="s">
        <v>343</v>
      </c>
      <c r="F292" s="33" t="s">
        <v>34</v>
      </c>
      <c r="G292" s="33">
        <v>8</v>
      </c>
      <c r="H292" s="33" t="s">
        <v>35</v>
      </c>
      <c r="I292" s="34">
        <v>11.277600000000001</v>
      </c>
      <c r="J292" s="34">
        <v>1.524</v>
      </c>
      <c r="K292" s="3">
        <v>45</v>
      </c>
      <c r="L292" s="53" t="s">
        <v>262</v>
      </c>
      <c r="M292" s="33"/>
      <c r="N292" s="33"/>
      <c r="O292" s="33"/>
      <c r="P292" s="33" t="s">
        <v>37</v>
      </c>
      <c r="Q292" s="33"/>
      <c r="R292" s="33"/>
      <c r="S292" s="33"/>
      <c r="T292" s="3"/>
      <c r="U292" s="3"/>
    </row>
    <row r="293" spans="1:21" ht="12.75">
      <c r="A293" s="57">
        <v>285</v>
      </c>
      <c r="B293" s="3" t="s">
        <v>104</v>
      </c>
      <c r="C293" s="169">
        <v>2.5526999999999997</v>
      </c>
      <c r="D293" s="10">
        <v>63</v>
      </c>
      <c r="E293" s="42" t="s">
        <v>145</v>
      </c>
      <c r="F293" s="42" t="s">
        <v>34</v>
      </c>
      <c r="G293" s="42">
        <v>8</v>
      </c>
      <c r="H293" s="42" t="s">
        <v>35</v>
      </c>
      <c r="I293" s="43">
        <v>18.288</v>
      </c>
      <c r="J293" s="43">
        <v>1.8288000000000002</v>
      </c>
      <c r="K293" s="10">
        <v>90</v>
      </c>
      <c r="L293" s="53" t="s">
        <v>36</v>
      </c>
      <c r="M293" s="42"/>
      <c r="N293" s="42"/>
      <c r="O293" s="42"/>
      <c r="P293" s="42"/>
      <c r="Q293" s="42" t="s">
        <v>37</v>
      </c>
      <c r="R293" s="42"/>
      <c r="S293" s="42"/>
      <c r="T293" s="10"/>
      <c r="U293" s="10">
        <v>0</v>
      </c>
    </row>
    <row r="294" spans="1:21" ht="12.75">
      <c r="A294" s="58">
        <v>286</v>
      </c>
      <c r="B294" s="10" t="s">
        <v>225</v>
      </c>
      <c r="C294" s="169">
        <v>2.8194</v>
      </c>
      <c r="D294" s="10">
        <v>336</v>
      </c>
      <c r="E294" s="42" t="s">
        <v>145</v>
      </c>
      <c r="F294" s="42" t="s">
        <v>34</v>
      </c>
      <c r="G294" s="42">
        <v>9</v>
      </c>
      <c r="H294" s="42" t="s">
        <v>35</v>
      </c>
      <c r="I294" s="43">
        <v>0</v>
      </c>
      <c r="J294" s="43">
        <v>1.6764000000000001</v>
      </c>
      <c r="K294" s="10">
        <v>0</v>
      </c>
      <c r="L294" s="53" t="s">
        <v>145</v>
      </c>
      <c r="M294" s="42"/>
      <c r="N294" s="42"/>
      <c r="O294" s="42"/>
      <c r="P294" s="42"/>
      <c r="Q294" s="42"/>
      <c r="R294" s="42" t="s">
        <v>37</v>
      </c>
      <c r="S294" s="42"/>
      <c r="T294" s="10"/>
      <c r="U294" s="10"/>
    </row>
    <row r="295" spans="1:21" ht="12.75">
      <c r="A295" s="57">
        <v>287</v>
      </c>
      <c r="B295" s="3" t="s">
        <v>226</v>
      </c>
      <c r="C295" s="35">
        <v>2.8194</v>
      </c>
      <c r="D295" s="3">
        <v>336</v>
      </c>
      <c r="E295" s="33" t="s">
        <v>145</v>
      </c>
      <c r="F295" s="33" t="s">
        <v>34</v>
      </c>
      <c r="G295" s="33">
        <v>9</v>
      </c>
      <c r="H295" s="33" t="s">
        <v>35</v>
      </c>
      <c r="I295" s="34">
        <v>0</v>
      </c>
      <c r="J295" s="34">
        <v>1.6764000000000001</v>
      </c>
      <c r="K295" s="3">
        <v>0</v>
      </c>
      <c r="L295" s="53" t="s">
        <v>145</v>
      </c>
      <c r="M295" s="33"/>
      <c r="N295" s="33"/>
      <c r="O295" s="33"/>
      <c r="P295" s="33"/>
      <c r="Q295" s="33"/>
      <c r="R295" s="33" t="s">
        <v>37</v>
      </c>
      <c r="S295" s="33"/>
      <c r="T295" s="3"/>
      <c r="U295" s="3"/>
    </row>
    <row r="296" spans="1:21" ht="12.75">
      <c r="A296" s="58">
        <v>288</v>
      </c>
      <c r="B296" s="10" t="s">
        <v>108</v>
      </c>
      <c r="C296" s="169">
        <v>2.8194</v>
      </c>
      <c r="D296" s="10">
        <v>336</v>
      </c>
      <c r="E296" s="42" t="s">
        <v>145</v>
      </c>
      <c r="F296" s="42" t="s">
        <v>34</v>
      </c>
      <c r="G296" s="42">
        <v>9</v>
      </c>
      <c r="H296" s="42" t="s">
        <v>35</v>
      </c>
      <c r="I296" s="43">
        <v>0</v>
      </c>
      <c r="J296" s="43">
        <v>1.2192</v>
      </c>
      <c r="K296" s="10">
        <v>90</v>
      </c>
      <c r="L296" s="53" t="s">
        <v>36</v>
      </c>
      <c r="M296" s="42"/>
      <c r="N296" s="42"/>
      <c r="O296" s="42"/>
      <c r="P296" s="42"/>
      <c r="Q296" s="42"/>
      <c r="R296" s="42" t="s">
        <v>37</v>
      </c>
      <c r="S296" s="42"/>
      <c r="T296" s="10"/>
      <c r="U296" s="10"/>
    </row>
    <row r="297" spans="1:21" ht="12.75">
      <c r="A297" s="57">
        <v>289</v>
      </c>
      <c r="B297" s="10" t="s">
        <v>281</v>
      </c>
      <c r="C297" s="169">
        <v>8.4582</v>
      </c>
      <c r="D297" s="10">
        <v>357</v>
      </c>
      <c r="E297" s="42" t="s">
        <v>145</v>
      </c>
      <c r="F297" s="42" t="s">
        <v>41</v>
      </c>
      <c r="G297" s="42">
        <v>8</v>
      </c>
      <c r="H297" s="42" t="s">
        <v>35</v>
      </c>
      <c r="I297" s="43">
        <v>12.192</v>
      </c>
      <c r="J297" s="43">
        <v>1.9812</v>
      </c>
      <c r="K297" s="10">
        <v>40</v>
      </c>
      <c r="L297" s="53" t="s">
        <v>262</v>
      </c>
      <c r="M297" s="42"/>
      <c r="N297" s="42"/>
      <c r="O297" s="42"/>
      <c r="P297" s="42" t="s">
        <v>37</v>
      </c>
      <c r="Q297" s="42"/>
      <c r="R297" s="42"/>
      <c r="S297" s="42"/>
      <c r="T297" s="10"/>
      <c r="U297" s="10"/>
    </row>
    <row r="298" spans="1:21" ht="12.75">
      <c r="A298" s="58">
        <v>290</v>
      </c>
      <c r="B298" s="10" t="s">
        <v>111</v>
      </c>
      <c r="C298" s="169">
        <v>10.134599999999999</v>
      </c>
      <c r="D298" s="10">
        <v>14</v>
      </c>
      <c r="E298" s="42" t="s">
        <v>145</v>
      </c>
      <c r="F298" s="42" t="s">
        <v>41</v>
      </c>
      <c r="G298" s="42">
        <v>8</v>
      </c>
      <c r="H298" s="42" t="s">
        <v>35</v>
      </c>
      <c r="I298" s="43">
        <v>25.2984</v>
      </c>
      <c r="J298" s="43">
        <v>1.6764000000000001</v>
      </c>
      <c r="K298" s="10">
        <v>90</v>
      </c>
      <c r="L298" s="53" t="s">
        <v>36</v>
      </c>
      <c r="M298" s="42"/>
      <c r="N298" s="42"/>
      <c r="O298" s="42"/>
      <c r="P298" s="42"/>
      <c r="Q298" s="42" t="s">
        <v>37</v>
      </c>
      <c r="R298" s="42"/>
      <c r="S298" s="42"/>
      <c r="T298" s="10"/>
      <c r="U298" s="10"/>
    </row>
    <row r="299" spans="1:21" ht="12.75">
      <c r="A299" s="57">
        <v>291</v>
      </c>
      <c r="B299" s="3" t="s">
        <v>112</v>
      </c>
      <c r="C299" s="35">
        <v>10.134599999999999</v>
      </c>
      <c r="D299" s="3">
        <v>14</v>
      </c>
      <c r="E299" s="33" t="s">
        <v>145</v>
      </c>
      <c r="F299" s="33" t="s">
        <v>41</v>
      </c>
      <c r="G299" s="33">
        <v>8</v>
      </c>
      <c r="H299" s="33" t="s">
        <v>35</v>
      </c>
      <c r="I299" s="34">
        <v>28.346400000000003</v>
      </c>
      <c r="J299" s="34">
        <v>1.8288000000000002</v>
      </c>
      <c r="K299" s="3">
        <v>90</v>
      </c>
      <c r="L299" s="53" t="s">
        <v>36</v>
      </c>
      <c r="M299" s="33"/>
      <c r="N299" s="33"/>
      <c r="O299" s="33"/>
      <c r="P299" s="33"/>
      <c r="Q299" s="33" t="s">
        <v>37</v>
      </c>
      <c r="R299" s="33"/>
      <c r="S299" s="33"/>
      <c r="T299" s="3"/>
      <c r="U299" s="3">
        <v>0</v>
      </c>
    </row>
    <row r="300" spans="1:21" ht="12.75">
      <c r="A300" s="58">
        <v>292</v>
      </c>
      <c r="B300" s="3" t="s">
        <v>334</v>
      </c>
      <c r="C300" s="35">
        <v>22.7076</v>
      </c>
      <c r="D300" s="3">
        <v>154</v>
      </c>
      <c r="E300" s="33" t="s">
        <v>343</v>
      </c>
      <c r="F300" s="33" t="s">
        <v>34</v>
      </c>
      <c r="G300" s="33">
        <v>7</v>
      </c>
      <c r="H300" s="33" t="s">
        <v>35</v>
      </c>
      <c r="I300" s="34">
        <v>10.0584</v>
      </c>
      <c r="J300" s="34">
        <v>1.8288000000000002</v>
      </c>
      <c r="K300" s="3">
        <v>60</v>
      </c>
      <c r="L300" s="53"/>
      <c r="M300" s="33"/>
      <c r="N300" s="33"/>
      <c r="O300" s="33"/>
      <c r="P300" s="33"/>
      <c r="Q300" s="33"/>
      <c r="R300" s="33" t="s">
        <v>37</v>
      </c>
      <c r="S300" s="33"/>
      <c r="T300" s="3">
        <v>150</v>
      </c>
      <c r="U300" s="3">
        <v>150</v>
      </c>
    </row>
    <row r="301" spans="1:21" ht="12.75">
      <c r="A301" s="57">
        <v>293</v>
      </c>
      <c r="B301" s="10" t="s">
        <v>282</v>
      </c>
      <c r="C301" s="169">
        <v>21.8313</v>
      </c>
      <c r="D301" s="10">
        <v>159</v>
      </c>
      <c r="E301" s="42" t="s">
        <v>343</v>
      </c>
      <c r="F301" s="42" t="s">
        <v>34</v>
      </c>
      <c r="G301" s="42">
        <v>7</v>
      </c>
      <c r="H301" s="42" t="s">
        <v>35</v>
      </c>
      <c r="I301" s="43">
        <v>7.010400000000001</v>
      </c>
      <c r="J301" s="43">
        <v>2.1336</v>
      </c>
      <c r="K301" s="10">
        <v>45</v>
      </c>
      <c r="L301" s="53" t="s">
        <v>262</v>
      </c>
      <c r="M301" s="42"/>
      <c r="N301" s="42"/>
      <c r="O301" s="42"/>
      <c r="P301" s="42"/>
      <c r="Q301" s="42" t="s">
        <v>37</v>
      </c>
      <c r="R301" s="42"/>
      <c r="S301" s="42"/>
      <c r="T301" s="10"/>
      <c r="U301" s="10">
        <v>135</v>
      </c>
    </row>
    <row r="302" spans="1:21" ht="12.75">
      <c r="A302" s="58">
        <v>294</v>
      </c>
      <c r="B302" s="10" t="s">
        <v>285</v>
      </c>
      <c r="C302" s="169">
        <v>21.8313</v>
      </c>
      <c r="D302" s="10">
        <v>159</v>
      </c>
      <c r="E302" s="42" t="s">
        <v>343</v>
      </c>
      <c r="F302" s="42" t="s">
        <v>34</v>
      </c>
      <c r="G302" s="42">
        <v>7</v>
      </c>
      <c r="H302" s="42" t="s">
        <v>35</v>
      </c>
      <c r="I302" s="43">
        <v>0.9144000000000001</v>
      </c>
      <c r="J302" s="43">
        <v>0.9144000000000001</v>
      </c>
      <c r="K302" s="10">
        <v>45</v>
      </c>
      <c r="L302" s="53" t="s">
        <v>262</v>
      </c>
      <c r="M302" s="42"/>
      <c r="N302" s="42"/>
      <c r="O302" s="42"/>
      <c r="P302" s="42"/>
      <c r="Q302" s="42" t="s">
        <v>37</v>
      </c>
      <c r="R302" s="42"/>
      <c r="S302" s="42"/>
      <c r="T302" s="10"/>
      <c r="U302" s="10"/>
    </row>
    <row r="303" spans="1:21" ht="12.75">
      <c r="A303" s="57">
        <v>295</v>
      </c>
      <c r="B303" s="10" t="s">
        <v>307</v>
      </c>
      <c r="C303" s="169">
        <v>20.802599999999998</v>
      </c>
      <c r="D303" s="10">
        <v>166</v>
      </c>
      <c r="E303" s="42" t="s">
        <v>343</v>
      </c>
      <c r="F303" s="42" t="s">
        <v>34</v>
      </c>
      <c r="G303" s="42">
        <v>8</v>
      </c>
      <c r="H303" s="42" t="s">
        <v>35</v>
      </c>
      <c r="I303" s="43">
        <v>12.192</v>
      </c>
      <c r="J303" s="43">
        <v>1.8288000000000002</v>
      </c>
      <c r="K303" s="10">
        <v>135</v>
      </c>
      <c r="L303" s="53" t="s">
        <v>296</v>
      </c>
      <c r="M303" s="42"/>
      <c r="N303" s="42"/>
      <c r="O303" s="42"/>
      <c r="P303" s="42" t="s">
        <v>37</v>
      </c>
      <c r="Q303" s="42"/>
      <c r="R303" s="42"/>
      <c r="S303" s="42"/>
      <c r="T303" s="10"/>
      <c r="U303" s="10"/>
    </row>
    <row r="304" spans="1:21" ht="12.75">
      <c r="A304" s="58">
        <v>296</v>
      </c>
      <c r="B304" s="10" t="s">
        <v>287</v>
      </c>
      <c r="C304" s="169">
        <v>20.802599999999998</v>
      </c>
      <c r="D304" s="10">
        <v>166</v>
      </c>
      <c r="E304" s="42" t="s">
        <v>343</v>
      </c>
      <c r="F304" s="42" t="s">
        <v>34</v>
      </c>
      <c r="G304" s="42">
        <v>8</v>
      </c>
      <c r="H304" s="42" t="s">
        <v>35</v>
      </c>
      <c r="I304" s="43">
        <v>1.524</v>
      </c>
      <c r="J304" s="43">
        <v>1.6764000000000001</v>
      </c>
      <c r="K304" s="10">
        <v>45</v>
      </c>
      <c r="L304" s="53" t="s">
        <v>262</v>
      </c>
      <c r="M304" s="42"/>
      <c r="N304" s="42"/>
      <c r="O304" s="42"/>
      <c r="P304" s="42" t="s">
        <v>37</v>
      </c>
      <c r="Q304" s="42"/>
      <c r="R304" s="42"/>
      <c r="S304" s="42"/>
      <c r="T304" s="10"/>
      <c r="U304" s="10"/>
    </row>
    <row r="305" spans="1:21" ht="12.75">
      <c r="A305" s="57">
        <v>297</v>
      </c>
      <c r="B305" s="10" t="s">
        <v>288</v>
      </c>
      <c r="C305" s="169">
        <v>20.726399999999998</v>
      </c>
      <c r="D305" s="10">
        <v>148</v>
      </c>
      <c r="E305" s="42" t="s">
        <v>343</v>
      </c>
      <c r="F305" s="42" t="s">
        <v>34</v>
      </c>
      <c r="G305" s="42">
        <v>7</v>
      </c>
      <c r="H305" s="42" t="s">
        <v>35</v>
      </c>
      <c r="I305" s="43">
        <v>30.48</v>
      </c>
      <c r="J305" s="43">
        <v>2.286</v>
      </c>
      <c r="K305" s="10">
        <v>45</v>
      </c>
      <c r="L305" s="53" t="s">
        <v>262</v>
      </c>
      <c r="M305" s="42"/>
      <c r="N305" s="42"/>
      <c r="O305" s="42"/>
      <c r="P305" s="42" t="s">
        <v>37</v>
      </c>
      <c r="Q305" s="42"/>
      <c r="R305" s="42"/>
      <c r="S305" s="42"/>
      <c r="T305" s="10"/>
      <c r="U305" s="10"/>
    </row>
    <row r="306" ht="12.75" hidden="1">
      <c r="A306" s="58">
        <v>298</v>
      </c>
    </row>
    <row r="307" ht="12.75" hidden="1">
      <c r="A307" s="57">
        <v>299</v>
      </c>
    </row>
    <row r="308" ht="12.75" hidden="1">
      <c r="A308" s="58">
        <v>300</v>
      </c>
    </row>
    <row r="309" ht="12.75" hidden="1">
      <c r="A309" s="57">
        <v>301</v>
      </c>
    </row>
    <row r="310" ht="12.75" hidden="1">
      <c r="A310" s="58">
        <v>302</v>
      </c>
    </row>
    <row r="311" ht="12.75" hidden="1">
      <c r="A311" s="57">
        <v>303</v>
      </c>
    </row>
    <row r="312" ht="12.75" hidden="1">
      <c r="A312" s="58">
        <v>304</v>
      </c>
    </row>
    <row r="313" ht="12.75" hidden="1">
      <c r="A313" s="57">
        <v>305</v>
      </c>
    </row>
    <row r="314" ht="12.75" hidden="1">
      <c r="A314" s="58">
        <v>306</v>
      </c>
    </row>
    <row r="315" ht="12.75" hidden="1">
      <c r="A315" s="57">
        <v>307</v>
      </c>
    </row>
    <row r="316" ht="12.75" hidden="1">
      <c r="A316" s="58">
        <v>308</v>
      </c>
    </row>
    <row r="317" ht="12.75" hidden="1">
      <c r="A317" s="57">
        <v>309</v>
      </c>
    </row>
    <row r="318" ht="12.75" hidden="1">
      <c r="A318" s="58">
        <v>310</v>
      </c>
    </row>
    <row r="319" ht="12.75" hidden="1">
      <c r="A319" s="57">
        <v>311</v>
      </c>
    </row>
    <row r="320" ht="12.75" hidden="1">
      <c r="A320" s="58">
        <v>312</v>
      </c>
    </row>
    <row r="321" ht="12.75" hidden="1">
      <c r="A321" s="57">
        <v>313</v>
      </c>
    </row>
    <row r="322" ht="12.75" hidden="1">
      <c r="A322" s="58">
        <v>314</v>
      </c>
    </row>
    <row r="323" ht="12.75" hidden="1">
      <c r="A323" s="57">
        <v>315</v>
      </c>
    </row>
    <row r="324" ht="12.75" hidden="1">
      <c r="A324" s="58">
        <v>316</v>
      </c>
    </row>
    <row r="325" ht="12.75" hidden="1">
      <c r="A325" s="57">
        <v>317</v>
      </c>
    </row>
    <row r="326" ht="12.75" hidden="1">
      <c r="A326" s="58">
        <v>318</v>
      </c>
    </row>
    <row r="327" ht="12.75" hidden="1">
      <c r="A327" s="57">
        <v>319</v>
      </c>
    </row>
    <row r="328" ht="12.75" hidden="1">
      <c r="A328" s="58">
        <v>320</v>
      </c>
    </row>
    <row r="329" ht="12.75" hidden="1">
      <c r="A329" s="57">
        <v>321</v>
      </c>
    </row>
    <row r="330" ht="12.75" hidden="1">
      <c r="A330" s="58">
        <v>322</v>
      </c>
    </row>
    <row r="331" ht="12.75" hidden="1">
      <c r="A331" s="57">
        <v>323</v>
      </c>
    </row>
    <row r="332" ht="12.75" hidden="1">
      <c r="A332" s="58">
        <v>324</v>
      </c>
    </row>
    <row r="333" ht="12.75" hidden="1">
      <c r="A333" s="57">
        <v>325</v>
      </c>
    </row>
    <row r="334" ht="12.75" hidden="1">
      <c r="A334" s="58">
        <v>326</v>
      </c>
    </row>
    <row r="335" ht="12.75" hidden="1">
      <c r="A335" s="57">
        <v>327</v>
      </c>
    </row>
    <row r="336" ht="12.75" hidden="1">
      <c r="A336" s="58">
        <v>328</v>
      </c>
    </row>
    <row r="337" ht="12.75" hidden="1">
      <c r="A337" s="57">
        <v>329</v>
      </c>
    </row>
    <row r="338" ht="12.75" hidden="1">
      <c r="A338" s="58">
        <v>330</v>
      </c>
    </row>
    <row r="339" ht="12.75" hidden="1">
      <c r="A339" s="57">
        <v>331</v>
      </c>
    </row>
    <row r="340" ht="12.75" hidden="1">
      <c r="A340" s="58">
        <v>332</v>
      </c>
    </row>
    <row r="341" ht="12.75" hidden="1">
      <c r="A341" s="57">
        <v>333</v>
      </c>
    </row>
    <row r="342" ht="12.75" hidden="1">
      <c r="A342" s="58">
        <v>334</v>
      </c>
    </row>
    <row r="343" ht="12.75" hidden="1"/>
    <row r="344" ht="12.75" hidden="1"/>
  </sheetData>
  <sheetProtection/>
  <printOptions gridLines="1" horizontalCentered="1" verticalCentered="1"/>
  <pageMargins left="0.7" right="0.75" top="1.01" bottom="1" header="0.8" footer="0"/>
  <pageSetup horizontalDpi="300" verticalDpi="300" orientation="portrait" pageOrder="overThenDown" r:id="rId4"/>
  <headerFooter alignWithMargins="0">
    <oddHeader>&amp;LTable 1.  Masonry fences examined after the Northridge earthquake.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23"/>
  <sheetViews>
    <sheetView zoomScalePageLayoutView="0" workbookViewId="0" topLeftCell="A7">
      <selection activeCell="A1" sqref="A1"/>
      <selection activeCell="A1" sqref="A1"/>
    </sheetView>
  </sheetViews>
  <sheetFormatPr defaultColWidth="9.140625" defaultRowHeight="12.75"/>
  <cols>
    <col min="1" max="1" width="5.8515625" style="4" customWidth="1"/>
    <col min="2" max="2" width="7.140625" style="8" customWidth="1"/>
    <col min="3" max="3" width="6.7109375" style="7" customWidth="1"/>
    <col min="4" max="4" width="5.8515625" style="7" customWidth="1"/>
    <col min="5" max="5" width="2.7109375" style="1" hidden="1" customWidth="1"/>
    <col min="6" max="6" width="2.421875" style="1" customWidth="1"/>
    <col min="7" max="7" width="4.28125" style="1" customWidth="1"/>
    <col min="8" max="8" width="2.7109375" style="1" customWidth="1"/>
    <col min="9" max="9" width="6.57421875" style="2" customWidth="1"/>
    <col min="10" max="10" width="4.00390625" style="145" customWidth="1"/>
    <col min="11" max="11" width="4.57421875" style="1" customWidth="1"/>
    <col min="12" max="12" width="3.28125" style="54" customWidth="1"/>
    <col min="13" max="13" width="2.140625" style="1" hidden="1" customWidth="1"/>
    <col min="14" max="17" width="2.140625" style="1" customWidth="1"/>
    <col min="18" max="18" width="2.421875" style="1" customWidth="1"/>
    <col min="19" max="19" width="2.140625" style="1" customWidth="1"/>
    <col min="20" max="20" width="5.140625" style="7" customWidth="1"/>
    <col min="21" max="21" width="5.57421875" style="7" customWidth="1"/>
    <col min="22" max="22" width="0" style="0" hidden="1" customWidth="1"/>
  </cols>
  <sheetData>
    <row r="1" spans="2:21" ht="13.5" hidden="1" thickBot="1">
      <c r="B1" s="8" t="s">
        <v>342</v>
      </c>
      <c r="C1" s="23"/>
      <c r="D1" s="23"/>
      <c r="E1" s="24"/>
      <c r="F1" s="24" t="s">
        <v>41</v>
      </c>
      <c r="G1" s="24"/>
      <c r="H1" s="24"/>
      <c r="I1" s="55"/>
      <c r="J1" s="143"/>
      <c r="K1" s="24"/>
      <c r="L1" s="50"/>
      <c r="M1" s="24"/>
      <c r="N1" s="24"/>
      <c r="O1" s="24"/>
      <c r="P1" s="24"/>
      <c r="Q1" s="24"/>
      <c r="R1" s="24"/>
      <c r="S1" s="24"/>
      <c r="T1" s="23"/>
      <c r="U1" s="38"/>
    </row>
    <row r="2" spans="3:21" ht="13.5" hidden="1" thickBot="1">
      <c r="C2" s="6"/>
      <c r="D2" s="6"/>
      <c r="E2" s="4"/>
      <c r="F2" s="4" t="s">
        <v>41</v>
      </c>
      <c r="G2" s="4"/>
      <c r="H2" s="4"/>
      <c r="I2" s="9"/>
      <c r="J2" s="144"/>
      <c r="K2" s="4"/>
      <c r="L2" s="51"/>
      <c r="M2" s="4"/>
      <c r="N2" s="4"/>
      <c r="O2" s="4"/>
      <c r="P2" s="4"/>
      <c r="Q2" s="4"/>
      <c r="R2" s="4"/>
      <c r="S2" s="4"/>
      <c r="T2" s="6"/>
      <c r="U2" s="39"/>
    </row>
    <row r="3" spans="3:21" ht="13.5" hidden="1" thickBot="1">
      <c r="C3" s="6"/>
      <c r="D3" s="6"/>
      <c r="E3" s="4"/>
      <c r="F3" s="4" t="s">
        <v>41</v>
      </c>
      <c r="G3" s="4"/>
      <c r="H3" s="4"/>
      <c r="I3" s="9"/>
      <c r="J3" s="144"/>
      <c r="K3" s="4"/>
      <c r="L3" s="51"/>
      <c r="M3" s="4"/>
      <c r="N3" s="4"/>
      <c r="O3" s="4"/>
      <c r="P3" s="4"/>
      <c r="Q3" s="4"/>
      <c r="R3" s="4"/>
      <c r="S3" s="4"/>
      <c r="T3" s="6"/>
      <c r="U3" s="39"/>
    </row>
    <row r="4" spans="3:21" ht="13.5" hidden="1" thickBot="1">
      <c r="C4" s="6"/>
      <c r="D4" s="6"/>
      <c r="E4" s="4"/>
      <c r="F4" s="4" t="s">
        <v>41</v>
      </c>
      <c r="G4" s="4"/>
      <c r="H4" s="4"/>
      <c r="I4" s="9"/>
      <c r="J4" s="144"/>
      <c r="K4" s="4"/>
      <c r="L4" s="51"/>
      <c r="M4" s="4"/>
      <c r="N4" s="4"/>
      <c r="O4" s="4"/>
      <c r="P4" s="4"/>
      <c r="Q4" s="4"/>
      <c r="R4" s="4"/>
      <c r="S4" s="4"/>
      <c r="T4" s="6"/>
      <c r="U4" s="39"/>
    </row>
    <row r="5" spans="3:21" ht="13.5" hidden="1" thickBot="1">
      <c r="C5" s="6"/>
      <c r="D5" s="6"/>
      <c r="E5" s="4"/>
      <c r="F5" s="4" t="s">
        <v>41</v>
      </c>
      <c r="G5" s="4"/>
      <c r="H5" s="4"/>
      <c r="I5" s="9"/>
      <c r="J5" s="144"/>
      <c r="K5" s="4"/>
      <c r="L5" s="51"/>
      <c r="M5" s="4"/>
      <c r="N5" s="4"/>
      <c r="O5" s="4"/>
      <c r="P5" s="4"/>
      <c r="Q5" s="4"/>
      <c r="R5" s="4"/>
      <c r="S5" s="4"/>
      <c r="T5" s="6"/>
      <c r="U5" s="39"/>
    </row>
    <row r="6" spans="3:21" ht="13.5" hidden="1" thickBot="1">
      <c r="C6" s="6"/>
      <c r="D6" s="6"/>
      <c r="E6" s="4"/>
      <c r="F6" s="4" t="s">
        <v>41</v>
      </c>
      <c r="G6" s="4"/>
      <c r="H6" s="4"/>
      <c r="I6" s="9"/>
      <c r="J6" s="144"/>
      <c r="K6" s="4"/>
      <c r="L6" s="51"/>
      <c r="M6" s="4"/>
      <c r="N6" s="4"/>
      <c r="O6" s="4"/>
      <c r="P6" s="4"/>
      <c r="Q6" s="4"/>
      <c r="R6" s="4"/>
      <c r="S6" s="4"/>
      <c r="T6" s="6"/>
      <c r="U6" s="39"/>
    </row>
    <row r="7" spans="1:21" s="45" customFormat="1" ht="13.5" thickBot="1">
      <c r="A7" s="42"/>
      <c r="B7" s="10"/>
      <c r="C7" s="18" t="s">
        <v>0</v>
      </c>
      <c r="D7" s="19"/>
      <c r="E7" s="19"/>
      <c r="F7" s="19"/>
      <c r="G7" s="19"/>
      <c r="H7" s="19"/>
      <c r="I7" s="20"/>
      <c r="J7" s="20"/>
      <c r="K7" s="19"/>
      <c r="L7" s="19"/>
      <c r="M7" s="18" t="s">
        <v>1</v>
      </c>
      <c r="N7" s="19"/>
      <c r="O7" s="19"/>
      <c r="P7" s="19"/>
      <c r="Q7" s="19"/>
      <c r="R7" s="19"/>
      <c r="S7" s="19"/>
      <c r="T7" s="19"/>
      <c r="U7" s="21"/>
    </row>
    <row r="8" spans="1:21" s="46" customFormat="1" ht="141" customHeight="1" thickBot="1">
      <c r="A8" s="49" t="s">
        <v>2</v>
      </c>
      <c r="B8" s="11" t="s">
        <v>3</v>
      </c>
      <c r="C8" s="14" t="s">
        <v>4</v>
      </c>
      <c r="D8" s="15" t="s">
        <v>5</v>
      </c>
      <c r="E8" s="15" t="s">
        <v>346</v>
      </c>
      <c r="F8" s="15" t="s">
        <v>347</v>
      </c>
      <c r="G8" s="15" t="s">
        <v>7</v>
      </c>
      <c r="H8" s="15" t="s">
        <v>8</v>
      </c>
      <c r="I8" s="16" t="s">
        <v>9</v>
      </c>
      <c r="J8" s="16" t="s">
        <v>10</v>
      </c>
      <c r="K8" s="15" t="s">
        <v>11</v>
      </c>
      <c r="L8" s="44" t="s">
        <v>12</v>
      </c>
      <c r="M8" s="14" t="s">
        <v>348</v>
      </c>
      <c r="N8" s="15" t="s">
        <v>13</v>
      </c>
      <c r="O8" s="15" t="s">
        <v>14</v>
      </c>
      <c r="P8" s="15" t="s">
        <v>15</v>
      </c>
      <c r="Q8" s="15" t="s">
        <v>16</v>
      </c>
      <c r="R8" s="15" t="s">
        <v>17</v>
      </c>
      <c r="S8" s="15" t="s">
        <v>18</v>
      </c>
      <c r="T8" s="15" t="s">
        <v>19</v>
      </c>
      <c r="U8" s="17" t="s">
        <v>20</v>
      </c>
    </row>
    <row r="9" spans="1:21" ht="12.75">
      <c r="A9" s="58">
        <v>1</v>
      </c>
      <c r="B9" s="3" t="s">
        <v>265</v>
      </c>
      <c r="C9" s="35">
        <v>20.8788</v>
      </c>
      <c r="D9" s="3">
        <v>149</v>
      </c>
      <c r="E9" s="33" t="s">
        <v>343</v>
      </c>
      <c r="F9" s="33" t="s">
        <v>34</v>
      </c>
      <c r="G9" s="33">
        <v>7</v>
      </c>
      <c r="H9" s="33" t="s">
        <v>145</v>
      </c>
      <c r="I9" s="34">
        <v>12.192</v>
      </c>
      <c r="J9" s="86">
        <v>1.8288000000000002</v>
      </c>
      <c r="K9" s="3">
        <v>45</v>
      </c>
      <c r="L9" s="52" t="s">
        <v>262</v>
      </c>
      <c r="M9" s="33"/>
      <c r="N9" s="33"/>
      <c r="O9" s="33"/>
      <c r="P9" s="33"/>
      <c r="Q9" s="33"/>
      <c r="R9" s="33"/>
      <c r="S9" s="33" t="s">
        <v>37</v>
      </c>
      <c r="T9" s="3"/>
      <c r="U9" s="3"/>
    </row>
    <row r="10" spans="1:21" ht="12.75">
      <c r="A10" s="57">
        <v>2</v>
      </c>
      <c r="B10" s="3" t="s">
        <v>300</v>
      </c>
      <c r="C10" s="35">
        <v>6.095999999999999</v>
      </c>
      <c r="D10" s="3">
        <v>49</v>
      </c>
      <c r="E10" s="33" t="s">
        <v>145</v>
      </c>
      <c r="F10" s="33" t="s">
        <v>34</v>
      </c>
      <c r="G10" s="33">
        <v>9</v>
      </c>
      <c r="H10" s="33" t="s">
        <v>145</v>
      </c>
      <c r="I10" s="34">
        <v>20.4216</v>
      </c>
      <c r="J10" s="86">
        <v>1.8288000000000002</v>
      </c>
      <c r="K10" s="3">
        <v>130</v>
      </c>
      <c r="L10" s="52" t="s">
        <v>296</v>
      </c>
      <c r="M10" s="33"/>
      <c r="N10" s="33"/>
      <c r="O10" s="33"/>
      <c r="P10" s="33"/>
      <c r="Q10" s="33"/>
      <c r="R10" s="33"/>
      <c r="S10" s="33" t="s">
        <v>37</v>
      </c>
      <c r="T10" s="3">
        <v>40</v>
      </c>
      <c r="U10" s="3"/>
    </row>
    <row r="11" spans="1:21" ht="12.75">
      <c r="A11" s="58">
        <v>3</v>
      </c>
      <c r="B11" s="3" t="s">
        <v>306</v>
      </c>
      <c r="C11" s="35">
        <v>7.467599999999999</v>
      </c>
      <c r="D11" s="3">
        <v>32</v>
      </c>
      <c r="E11" s="33" t="s">
        <v>145</v>
      </c>
      <c r="F11" s="33" t="s">
        <v>34</v>
      </c>
      <c r="G11" s="33">
        <v>8</v>
      </c>
      <c r="H11" s="33" t="s">
        <v>145</v>
      </c>
      <c r="I11" s="34">
        <v>10.668000000000001</v>
      </c>
      <c r="J11" s="86" t="s">
        <v>35</v>
      </c>
      <c r="K11" s="3">
        <v>130</v>
      </c>
      <c r="L11" s="52" t="s">
        <v>296</v>
      </c>
      <c r="M11" s="33"/>
      <c r="N11" s="33"/>
      <c r="O11" s="33"/>
      <c r="P11" s="33"/>
      <c r="Q11" s="33"/>
      <c r="R11" s="33"/>
      <c r="S11" s="33" t="s">
        <v>37</v>
      </c>
      <c r="T11" s="3"/>
      <c r="U11" s="3"/>
    </row>
    <row r="12" spans="1:21" ht="12.75">
      <c r="A12" s="57">
        <v>4</v>
      </c>
      <c r="B12" s="3" t="s">
        <v>297</v>
      </c>
      <c r="C12" s="35">
        <v>19.278599999999997</v>
      </c>
      <c r="D12" s="3">
        <v>292</v>
      </c>
      <c r="E12" s="33" t="s">
        <v>145</v>
      </c>
      <c r="F12" s="33" t="s">
        <v>34</v>
      </c>
      <c r="G12" s="33">
        <v>8</v>
      </c>
      <c r="H12" s="33" t="s">
        <v>47</v>
      </c>
      <c r="I12" s="34">
        <v>19.812</v>
      </c>
      <c r="J12" s="86" t="s">
        <v>35</v>
      </c>
      <c r="K12" s="3">
        <v>135</v>
      </c>
      <c r="L12" s="40" t="s">
        <v>296</v>
      </c>
      <c r="M12" s="33"/>
      <c r="N12" s="33"/>
      <c r="O12" s="33"/>
      <c r="P12" s="33"/>
      <c r="Q12" s="33"/>
      <c r="R12" s="33"/>
      <c r="S12" s="33" t="s">
        <v>37</v>
      </c>
      <c r="T12" s="3"/>
      <c r="U12" s="3"/>
    </row>
    <row r="13" spans="1:21" ht="12.75">
      <c r="A13" s="58">
        <v>5</v>
      </c>
      <c r="B13" s="3" t="s">
        <v>264</v>
      </c>
      <c r="C13" s="35">
        <v>19.278599999999997</v>
      </c>
      <c r="D13" s="3">
        <v>292</v>
      </c>
      <c r="E13" s="33" t="s">
        <v>145</v>
      </c>
      <c r="F13" s="33" t="s">
        <v>34</v>
      </c>
      <c r="G13" s="33">
        <v>8</v>
      </c>
      <c r="H13" s="33" t="s">
        <v>47</v>
      </c>
      <c r="I13" s="34">
        <v>19.2024</v>
      </c>
      <c r="J13" s="86" t="s">
        <v>35</v>
      </c>
      <c r="K13" s="3">
        <v>45</v>
      </c>
      <c r="L13" s="40" t="s">
        <v>262</v>
      </c>
      <c r="M13" s="33"/>
      <c r="N13" s="33"/>
      <c r="O13" s="33"/>
      <c r="P13" s="33"/>
      <c r="Q13" s="33"/>
      <c r="R13" s="33" t="s">
        <v>37</v>
      </c>
      <c r="S13" s="33"/>
      <c r="T13" s="3"/>
      <c r="U13" s="3"/>
    </row>
    <row r="14" spans="1:21" ht="12.75">
      <c r="A14" s="57">
        <v>6</v>
      </c>
      <c r="B14" s="3" t="s">
        <v>292</v>
      </c>
      <c r="C14" s="35">
        <v>16.9926</v>
      </c>
      <c r="D14" s="3">
        <v>109</v>
      </c>
      <c r="E14" s="33" t="s">
        <v>343</v>
      </c>
      <c r="F14" s="33" t="s">
        <v>34</v>
      </c>
      <c r="G14" s="33">
        <v>7</v>
      </c>
      <c r="H14" s="33" t="s">
        <v>145</v>
      </c>
      <c r="I14" s="34">
        <v>21.336000000000002</v>
      </c>
      <c r="J14" s="86">
        <v>1.8288000000000002</v>
      </c>
      <c r="K14" s="3">
        <v>45</v>
      </c>
      <c r="L14" s="52" t="s">
        <v>262</v>
      </c>
      <c r="M14" s="33"/>
      <c r="N14" s="33"/>
      <c r="O14" s="33"/>
      <c r="P14" s="33"/>
      <c r="Q14" s="33"/>
      <c r="R14" s="33" t="s">
        <v>37</v>
      </c>
      <c r="S14" s="33"/>
      <c r="T14" s="3"/>
      <c r="U14" s="3"/>
    </row>
    <row r="15" spans="1:21" ht="12.75">
      <c r="A15" s="58">
        <v>7</v>
      </c>
      <c r="B15" s="3" t="s">
        <v>278</v>
      </c>
      <c r="C15" s="35">
        <v>15.506699999999999</v>
      </c>
      <c r="D15" s="3">
        <v>41</v>
      </c>
      <c r="E15" s="33" t="s">
        <v>145</v>
      </c>
      <c r="F15" s="33" t="s">
        <v>34</v>
      </c>
      <c r="G15" s="33">
        <v>7</v>
      </c>
      <c r="H15" s="33" t="s">
        <v>145</v>
      </c>
      <c r="I15" s="34">
        <v>34.4424</v>
      </c>
      <c r="J15" s="86" t="s">
        <v>35</v>
      </c>
      <c r="K15" s="3">
        <v>50</v>
      </c>
      <c r="L15" s="52" t="s">
        <v>262</v>
      </c>
      <c r="M15" s="33"/>
      <c r="N15" s="33"/>
      <c r="O15" s="33"/>
      <c r="P15" s="33"/>
      <c r="Q15" s="33"/>
      <c r="R15" s="33" t="s">
        <v>37</v>
      </c>
      <c r="S15" s="33"/>
      <c r="T15" s="3"/>
      <c r="U15" s="3"/>
    </row>
    <row r="16" spans="1:21" ht="12.75">
      <c r="A16" s="57">
        <v>8</v>
      </c>
      <c r="B16" s="3" t="s">
        <v>279</v>
      </c>
      <c r="C16" s="35">
        <v>15.506699999999999</v>
      </c>
      <c r="D16" s="3">
        <v>41</v>
      </c>
      <c r="E16" s="33" t="s">
        <v>145</v>
      </c>
      <c r="F16" s="33" t="s">
        <v>34</v>
      </c>
      <c r="G16" s="33">
        <v>7</v>
      </c>
      <c r="H16" s="33" t="s">
        <v>145</v>
      </c>
      <c r="I16" s="34">
        <v>6.096</v>
      </c>
      <c r="J16" s="86">
        <v>1.524</v>
      </c>
      <c r="K16" s="3">
        <v>55</v>
      </c>
      <c r="L16" s="52" t="s">
        <v>262</v>
      </c>
      <c r="M16" s="33"/>
      <c r="N16" s="33"/>
      <c r="O16" s="33"/>
      <c r="P16" s="33"/>
      <c r="Q16" s="33"/>
      <c r="R16" s="33" t="s">
        <v>37</v>
      </c>
      <c r="S16" s="33"/>
      <c r="T16" s="3"/>
      <c r="U16" s="3"/>
    </row>
    <row r="17" spans="1:21" ht="12.75">
      <c r="A17" s="58">
        <v>9</v>
      </c>
      <c r="B17" s="3" t="s">
        <v>295</v>
      </c>
      <c r="C17" s="35">
        <v>6.9342</v>
      </c>
      <c r="D17" s="3">
        <v>205</v>
      </c>
      <c r="E17" s="33" t="s">
        <v>145</v>
      </c>
      <c r="F17" s="33" t="s">
        <v>41</v>
      </c>
      <c r="G17" s="33">
        <v>8</v>
      </c>
      <c r="H17" s="33" t="s">
        <v>35</v>
      </c>
      <c r="I17" s="86" t="s">
        <v>35</v>
      </c>
      <c r="J17" s="86" t="s">
        <v>35</v>
      </c>
      <c r="K17" s="3">
        <v>135</v>
      </c>
      <c r="L17" s="52" t="s">
        <v>296</v>
      </c>
      <c r="M17" s="33"/>
      <c r="N17" s="33"/>
      <c r="O17" s="33"/>
      <c r="P17" s="33"/>
      <c r="Q17" s="33"/>
      <c r="R17" s="33" t="s">
        <v>37</v>
      </c>
      <c r="S17" s="33"/>
      <c r="T17" s="3"/>
      <c r="U17" s="3"/>
    </row>
    <row r="18" spans="1:21" ht="12.75">
      <c r="A18" s="57">
        <v>10</v>
      </c>
      <c r="B18" s="3" t="s">
        <v>298</v>
      </c>
      <c r="C18" s="35">
        <v>19.278599999999997</v>
      </c>
      <c r="D18" s="3">
        <v>292</v>
      </c>
      <c r="E18" s="33" t="s">
        <v>145</v>
      </c>
      <c r="F18" s="33" t="s">
        <v>34</v>
      </c>
      <c r="G18" s="33">
        <v>8</v>
      </c>
      <c r="H18" s="33" t="s">
        <v>47</v>
      </c>
      <c r="I18" s="34">
        <v>17.9832</v>
      </c>
      <c r="J18" s="86" t="s">
        <v>35</v>
      </c>
      <c r="K18" s="3">
        <v>135</v>
      </c>
      <c r="L18" s="40" t="s">
        <v>296</v>
      </c>
      <c r="M18" s="33"/>
      <c r="N18" s="33"/>
      <c r="O18" s="33"/>
      <c r="P18" s="33"/>
      <c r="Q18" s="33"/>
      <c r="R18" s="33" t="s">
        <v>37</v>
      </c>
      <c r="S18" s="33"/>
      <c r="T18" s="3"/>
      <c r="U18" s="3"/>
    </row>
    <row r="19" spans="1:21" ht="12.75">
      <c r="A19" s="58">
        <v>11</v>
      </c>
      <c r="B19" s="3" t="s">
        <v>312</v>
      </c>
      <c r="C19" s="35">
        <v>19.507199999999997</v>
      </c>
      <c r="D19" s="3">
        <v>293</v>
      </c>
      <c r="E19" s="33" t="s">
        <v>343</v>
      </c>
      <c r="F19" s="33" t="s">
        <v>34</v>
      </c>
      <c r="G19" s="33">
        <v>7</v>
      </c>
      <c r="H19" s="33" t="s">
        <v>145</v>
      </c>
      <c r="I19" s="34">
        <v>19.2024</v>
      </c>
      <c r="J19" s="86">
        <v>1.8288000000000002</v>
      </c>
      <c r="K19" s="3">
        <v>135</v>
      </c>
      <c r="L19" s="52" t="s">
        <v>296</v>
      </c>
      <c r="M19" s="33"/>
      <c r="N19" s="33"/>
      <c r="O19" s="33"/>
      <c r="P19" s="33"/>
      <c r="Q19" s="33"/>
      <c r="R19" s="33" t="s">
        <v>37</v>
      </c>
      <c r="S19" s="33"/>
      <c r="T19" s="3">
        <v>225</v>
      </c>
      <c r="U19" s="3"/>
    </row>
    <row r="20" spans="1:21" ht="12.75">
      <c r="A20" s="57">
        <v>12</v>
      </c>
      <c r="B20" s="3" t="s">
        <v>313</v>
      </c>
      <c r="C20" s="35">
        <v>19.507199999999997</v>
      </c>
      <c r="D20" s="3">
        <v>293</v>
      </c>
      <c r="E20" s="33" t="s">
        <v>343</v>
      </c>
      <c r="F20" s="33" t="s">
        <v>34</v>
      </c>
      <c r="G20" s="33">
        <v>7</v>
      </c>
      <c r="H20" s="33" t="s">
        <v>145</v>
      </c>
      <c r="I20" s="34">
        <v>19.2024</v>
      </c>
      <c r="J20" s="86">
        <v>1.8288000000000002</v>
      </c>
      <c r="K20" s="3">
        <v>135</v>
      </c>
      <c r="L20" s="52" t="s">
        <v>296</v>
      </c>
      <c r="M20" s="33"/>
      <c r="N20" s="33"/>
      <c r="O20" s="33"/>
      <c r="P20" s="33"/>
      <c r="Q20" s="33"/>
      <c r="R20" s="33" t="s">
        <v>37</v>
      </c>
      <c r="S20" s="33"/>
      <c r="T20" s="3">
        <v>225</v>
      </c>
      <c r="U20" s="3"/>
    </row>
    <row r="21" spans="1:21" ht="12.75">
      <c r="A21" s="58">
        <v>13</v>
      </c>
      <c r="B21" s="3" t="s">
        <v>273</v>
      </c>
      <c r="C21" s="35">
        <v>22.5552</v>
      </c>
      <c r="D21" s="3">
        <v>165</v>
      </c>
      <c r="E21" s="33" t="s">
        <v>343</v>
      </c>
      <c r="F21" s="33" t="s">
        <v>34</v>
      </c>
      <c r="G21" s="33">
        <v>7</v>
      </c>
      <c r="H21" s="33" t="s">
        <v>145</v>
      </c>
      <c r="I21" s="34">
        <v>8.2296</v>
      </c>
      <c r="J21" s="86">
        <v>2.1336</v>
      </c>
      <c r="K21" s="3">
        <v>45</v>
      </c>
      <c r="L21" s="52" t="s">
        <v>262</v>
      </c>
      <c r="M21" s="33"/>
      <c r="N21" s="33"/>
      <c r="O21" s="33"/>
      <c r="P21" s="33"/>
      <c r="Q21" s="33" t="s">
        <v>37</v>
      </c>
      <c r="R21" s="33"/>
      <c r="S21" s="33"/>
      <c r="T21" s="3"/>
      <c r="U21" s="3">
        <v>315</v>
      </c>
    </row>
    <row r="22" spans="1:21" ht="12.75">
      <c r="A22" s="57">
        <v>14</v>
      </c>
      <c r="B22" s="3" t="s">
        <v>276</v>
      </c>
      <c r="C22" s="35">
        <v>20.802599999999998</v>
      </c>
      <c r="D22" s="3">
        <v>164</v>
      </c>
      <c r="E22" s="33" t="s">
        <v>343</v>
      </c>
      <c r="F22" s="33" t="s">
        <v>34</v>
      </c>
      <c r="G22" s="33">
        <v>8</v>
      </c>
      <c r="H22" s="33" t="s">
        <v>145</v>
      </c>
      <c r="I22" s="34">
        <v>6.096</v>
      </c>
      <c r="J22" s="86">
        <v>1.3716000000000002</v>
      </c>
      <c r="K22" s="3">
        <v>45</v>
      </c>
      <c r="L22" s="52" t="s">
        <v>262</v>
      </c>
      <c r="M22" s="33"/>
      <c r="N22" s="33"/>
      <c r="O22" s="33"/>
      <c r="P22" s="33"/>
      <c r="Q22" s="33" t="s">
        <v>37</v>
      </c>
      <c r="R22" s="33"/>
      <c r="S22" s="33"/>
      <c r="T22" s="3"/>
      <c r="U22" s="3"/>
    </row>
    <row r="23" spans="1:21" ht="12.75">
      <c r="A23" s="58">
        <v>15</v>
      </c>
      <c r="B23" s="3" t="s">
        <v>277</v>
      </c>
      <c r="C23" s="35">
        <v>20.802599999999998</v>
      </c>
      <c r="D23" s="3">
        <v>164</v>
      </c>
      <c r="E23" s="33" t="s">
        <v>343</v>
      </c>
      <c r="F23" s="33" t="s">
        <v>34</v>
      </c>
      <c r="G23" s="33">
        <v>8</v>
      </c>
      <c r="H23" s="33" t="s">
        <v>145</v>
      </c>
      <c r="I23" s="34">
        <v>7.9248</v>
      </c>
      <c r="J23" s="86">
        <v>0.762</v>
      </c>
      <c r="K23" s="3">
        <v>45</v>
      </c>
      <c r="L23" s="52" t="s">
        <v>262</v>
      </c>
      <c r="M23" s="33"/>
      <c r="N23" s="33"/>
      <c r="O23" s="33"/>
      <c r="P23" s="33"/>
      <c r="Q23" s="33" t="s">
        <v>37</v>
      </c>
      <c r="R23" s="33"/>
      <c r="S23" s="33"/>
      <c r="T23" s="3"/>
      <c r="U23" s="3"/>
    </row>
    <row r="24" spans="1:21" ht="12.75">
      <c r="A24" s="57">
        <v>16</v>
      </c>
      <c r="B24" s="3" t="s">
        <v>282</v>
      </c>
      <c r="C24" s="35">
        <v>21.8313</v>
      </c>
      <c r="D24" s="3">
        <v>159</v>
      </c>
      <c r="E24" s="33" t="s">
        <v>343</v>
      </c>
      <c r="F24" s="33" t="s">
        <v>34</v>
      </c>
      <c r="G24" s="33">
        <v>7</v>
      </c>
      <c r="H24" s="33" t="s">
        <v>35</v>
      </c>
      <c r="I24" s="34">
        <v>7.010400000000001</v>
      </c>
      <c r="J24" s="86">
        <v>2.1336</v>
      </c>
      <c r="K24" s="3">
        <v>45</v>
      </c>
      <c r="L24" s="52" t="s">
        <v>262</v>
      </c>
      <c r="M24" s="33"/>
      <c r="N24" s="33"/>
      <c r="O24" s="33"/>
      <c r="P24" s="33"/>
      <c r="Q24" s="33" t="s">
        <v>37</v>
      </c>
      <c r="R24" s="33"/>
      <c r="S24" s="33"/>
      <c r="T24" s="3"/>
      <c r="U24" s="3">
        <v>135</v>
      </c>
    </row>
    <row r="25" spans="1:21" ht="12.75">
      <c r="A25" s="58">
        <v>17</v>
      </c>
      <c r="B25" s="3" t="s">
        <v>285</v>
      </c>
      <c r="C25" s="35">
        <v>21.8313</v>
      </c>
      <c r="D25" s="3">
        <v>159</v>
      </c>
      <c r="E25" s="33" t="s">
        <v>343</v>
      </c>
      <c r="F25" s="33" t="s">
        <v>34</v>
      </c>
      <c r="G25" s="33">
        <v>7</v>
      </c>
      <c r="H25" s="33" t="s">
        <v>35</v>
      </c>
      <c r="I25" s="34">
        <v>0.9144000000000001</v>
      </c>
      <c r="J25" s="86">
        <v>0.9144000000000001</v>
      </c>
      <c r="K25" s="3">
        <v>45</v>
      </c>
      <c r="L25" s="52" t="s">
        <v>262</v>
      </c>
      <c r="M25" s="33"/>
      <c r="N25" s="33"/>
      <c r="O25" s="33"/>
      <c r="P25" s="33"/>
      <c r="Q25" s="33" t="s">
        <v>37</v>
      </c>
      <c r="R25" s="33"/>
      <c r="S25" s="33"/>
      <c r="T25" s="3"/>
      <c r="U25" s="3"/>
    </row>
    <row r="26" spans="1:21" ht="12.75">
      <c r="A26" s="57">
        <v>18</v>
      </c>
      <c r="B26" s="3" t="s">
        <v>290</v>
      </c>
      <c r="C26" s="35">
        <v>14.5161</v>
      </c>
      <c r="D26" s="3">
        <v>35</v>
      </c>
      <c r="E26" s="33" t="s">
        <v>145</v>
      </c>
      <c r="F26" s="33" t="s">
        <v>34</v>
      </c>
      <c r="G26" s="33">
        <v>8</v>
      </c>
      <c r="H26" s="33" t="s">
        <v>145</v>
      </c>
      <c r="I26" s="34">
        <v>6.4008</v>
      </c>
      <c r="J26" s="86">
        <v>0.9144000000000001</v>
      </c>
      <c r="K26" s="3">
        <v>45</v>
      </c>
      <c r="L26" s="52" t="s">
        <v>262</v>
      </c>
      <c r="M26" s="33"/>
      <c r="N26" s="33"/>
      <c r="O26" s="33"/>
      <c r="P26" s="33"/>
      <c r="Q26" s="33" t="s">
        <v>37</v>
      </c>
      <c r="R26" s="33"/>
      <c r="S26" s="33"/>
      <c r="T26" s="3"/>
      <c r="U26" s="3">
        <v>315</v>
      </c>
    </row>
    <row r="27" spans="1:21" ht="12.75">
      <c r="A27" s="58">
        <v>19</v>
      </c>
      <c r="B27" s="3" t="s">
        <v>281</v>
      </c>
      <c r="C27" s="35">
        <v>8.4582</v>
      </c>
      <c r="D27" s="3">
        <v>357</v>
      </c>
      <c r="E27" s="33" t="s">
        <v>145</v>
      </c>
      <c r="F27" s="33" t="s">
        <v>41</v>
      </c>
      <c r="G27" s="33">
        <v>8</v>
      </c>
      <c r="H27" s="33" t="s">
        <v>35</v>
      </c>
      <c r="I27" s="34">
        <v>12.192</v>
      </c>
      <c r="J27" s="86">
        <v>1.9812</v>
      </c>
      <c r="K27" s="3">
        <v>40</v>
      </c>
      <c r="L27" s="52" t="s">
        <v>262</v>
      </c>
      <c r="M27" s="33"/>
      <c r="N27" s="33"/>
      <c r="O27" s="33"/>
      <c r="P27" s="33" t="s">
        <v>37</v>
      </c>
      <c r="Q27" s="33"/>
      <c r="R27" s="33"/>
      <c r="S27" s="33"/>
      <c r="T27" s="3"/>
      <c r="U27" s="3"/>
    </row>
    <row r="28" spans="1:21" ht="12.75">
      <c r="A28" s="57">
        <v>20</v>
      </c>
      <c r="B28" s="3" t="s">
        <v>269</v>
      </c>
      <c r="C28" s="35">
        <v>20.421599999999998</v>
      </c>
      <c r="D28" s="3">
        <v>355</v>
      </c>
      <c r="E28" s="33" t="s">
        <v>343</v>
      </c>
      <c r="F28" s="33" t="s">
        <v>34</v>
      </c>
      <c r="G28" s="33">
        <v>8</v>
      </c>
      <c r="H28" s="33" t="s">
        <v>35</v>
      </c>
      <c r="I28" s="34">
        <v>11.5824</v>
      </c>
      <c r="J28" s="86">
        <v>1.0668</v>
      </c>
      <c r="K28" s="3">
        <v>45</v>
      </c>
      <c r="L28" s="52" t="s">
        <v>262</v>
      </c>
      <c r="M28" s="33"/>
      <c r="N28" s="33"/>
      <c r="O28" s="33"/>
      <c r="P28" s="33" t="s">
        <v>37</v>
      </c>
      <c r="Q28" s="33"/>
      <c r="R28" s="33"/>
      <c r="S28" s="33"/>
      <c r="T28" s="3"/>
      <c r="U28" s="3"/>
    </row>
    <row r="29" spans="1:21" ht="12.75">
      <c r="A29" s="58">
        <v>21</v>
      </c>
      <c r="B29" s="3" t="s">
        <v>270</v>
      </c>
      <c r="C29" s="35">
        <v>20.421599999999998</v>
      </c>
      <c r="D29" s="3">
        <v>355</v>
      </c>
      <c r="E29" s="33" t="s">
        <v>343</v>
      </c>
      <c r="F29" s="33" t="s">
        <v>34</v>
      </c>
      <c r="G29" s="33">
        <v>8</v>
      </c>
      <c r="H29" s="33" t="s">
        <v>35</v>
      </c>
      <c r="I29" s="34">
        <v>11.277600000000001</v>
      </c>
      <c r="J29" s="86">
        <v>1.524</v>
      </c>
      <c r="K29" s="3">
        <v>45</v>
      </c>
      <c r="L29" s="52" t="s">
        <v>262</v>
      </c>
      <c r="M29" s="33"/>
      <c r="N29" s="33"/>
      <c r="O29" s="33"/>
      <c r="P29" s="33" t="s">
        <v>37</v>
      </c>
      <c r="Q29" s="33"/>
      <c r="R29" s="33"/>
      <c r="S29" s="33"/>
      <c r="T29" s="3"/>
      <c r="U29" s="3"/>
    </row>
    <row r="30" spans="1:21" ht="12.75">
      <c r="A30" s="57">
        <v>22</v>
      </c>
      <c r="B30" s="3" t="s">
        <v>287</v>
      </c>
      <c r="C30" s="35">
        <v>20.802599999999998</v>
      </c>
      <c r="D30" s="3">
        <v>166</v>
      </c>
      <c r="E30" s="33" t="s">
        <v>343</v>
      </c>
      <c r="F30" s="33" t="s">
        <v>34</v>
      </c>
      <c r="G30" s="33">
        <v>8</v>
      </c>
      <c r="H30" s="33" t="s">
        <v>35</v>
      </c>
      <c r="I30" s="34">
        <v>1.524</v>
      </c>
      <c r="J30" s="86">
        <v>1.6764000000000001</v>
      </c>
      <c r="K30" s="3">
        <v>45</v>
      </c>
      <c r="L30" s="52" t="s">
        <v>262</v>
      </c>
      <c r="M30" s="33"/>
      <c r="N30" s="33"/>
      <c r="O30" s="33"/>
      <c r="P30" s="33" t="s">
        <v>37</v>
      </c>
      <c r="Q30" s="33"/>
      <c r="R30" s="33"/>
      <c r="S30" s="33"/>
      <c r="T30" s="3"/>
      <c r="U30" s="3"/>
    </row>
    <row r="31" spans="1:21" ht="12.75">
      <c r="A31" s="58">
        <v>23</v>
      </c>
      <c r="B31" s="3" t="s">
        <v>288</v>
      </c>
      <c r="C31" s="35">
        <v>20.726399999999998</v>
      </c>
      <c r="D31" s="3">
        <v>148</v>
      </c>
      <c r="E31" s="33" t="s">
        <v>343</v>
      </c>
      <c r="F31" s="33" t="s">
        <v>34</v>
      </c>
      <c r="G31" s="33">
        <v>7</v>
      </c>
      <c r="H31" s="33" t="s">
        <v>35</v>
      </c>
      <c r="I31" s="34">
        <v>30.48</v>
      </c>
      <c r="J31" s="86">
        <v>2.286</v>
      </c>
      <c r="K31" s="3">
        <v>45</v>
      </c>
      <c r="L31" s="52" t="s">
        <v>262</v>
      </c>
      <c r="M31" s="33"/>
      <c r="N31" s="33"/>
      <c r="O31" s="33"/>
      <c r="P31" s="33" t="s">
        <v>37</v>
      </c>
      <c r="Q31" s="33"/>
      <c r="R31" s="33"/>
      <c r="S31" s="33"/>
      <c r="T31" s="3"/>
      <c r="U31" s="3"/>
    </row>
    <row r="32" spans="1:21" ht="12.75">
      <c r="A32" s="57">
        <v>24</v>
      </c>
      <c r="B32" s="3" t="s">
        <v>291</v>
      </c>
      <c r="C32" s="35">
        <v>14.5161</v>
      </c>
      <c r="D32" s="3">
        <v>35</v>
      </c>
      <c r="E32" s="33" t="s">
        <v>145</v>
      </c>
      <c r="F32" s="33" t="s">
        <v>34</v>
      </c>
      <c r="G32" s="33">
        <v>8</v>
      </c>
      <c r="H32" s="33" t="s">
        <v>145</v>
      </c>
      <c r="I32" s="34">
        <v>25.2984</v>
      </c>
      <c r="J32" s="86">
        <v>1.8288000000000002</v>
      </c>
      <c r="K32" s="3">
        <v>45</v>
      </c>
      <c r="L32" s="52" t="s">
        <v>262</v>
      </c>
      <c r="M32" s="33"/>
      <c r="N32" s="33"/>
      <c r="O32" s="33"/>
      <c r="P32" s="33" t="s">
        <v>37</v>
      </c>
      <c r="Q32" s="33"/>
      <c r="R32" s="33"/>
      <c r="S32" s="33"/>
      <c r="T32" s="3"/>
      <c r="U32" s="3"/>
    </row>
    <row r="33" spans="1:21" ht="12.75">
      <c r="A33" s="58">
        <v>25</v>
      </c>
      <c r="B33" s="3" t="s">
        <v>294</v>
      </c>
      <c r="C33" s="35">
        <v>19.507199999999997</v>
      </c>
      <c r="D33" s="3">
        <v>293</v>
      </c>
      <c r="E33" s="33" t="s">
        <v>343</v>
      </c>
      <c r="F33" s="33" t="s">
        <v>34</v>
      </c>
      <c r="G33" s="33">
        <v>7</v>
      </c>
      <c r="H33" s="33" t="s">
        <v>145</v>
      </c>
      <c r="I33" s="34">
        <v>22.555200000000003</v>
      </c>
      <c r="J33" s="86">
        <v>1.8288000000000002</v>
      </c>
      <c r="K33" s="3">
        <v>45</v>
      </c>
      <c r="L33" s="52" t="s">
        <v>262</v>
      </c>
      <c r="M33" s="33"/>
      <c r="N33" s="33"/>
      <c r="O33" s="33"/>
      <c r="P33" s="33" t="s">
        <v>37</v>
      </c>
      <c r="Q33" s="33"/>
      <c r="R33" s="33"/>
      <c r="S33" s="33"/>
      <c r="T33" s="3"/>
      <c r="U33" s="3"/>
    </row>
    <row r="34" spans="1:21" ht="12.75">
      <c r="A34" s="57">
        <v>26</v>
      </c>
      <c r="B34" s="3" t="s">
        <v>307</v>
      </c>
      <c r="C34" s="35">
        <v>20.802599999999998</v>
      </c>
      <c r="D34" s="3">
        <v>166</v>
      </c>
      <c r="E34" s="33" t="s">
        <v>343</v>
      </c>
      <c r="F34" s="33" t="s">
        <v>34</v>
      </c>
      <c r="G34" s="33">
        <v>8</v>
      </c>
      <c r="H34" s="33" t="s">
        <v>35</v>
      </c>
      <c r="I34" s="34">
        <v>12.192</v>
      </c>
      <c r="J34" s="86">
        <v>1.8288000000000002</v>
      </c>
      <c r="K34" s="3">
        <v>135</v>
      </c>
      <c r="L34" s="52" t="s">
        <v>296</v>
      </c>
      <c r="M34" s="33"/>
      <c r="N34" s="33"/>
      <c r="O34" s="33"/>
      <c r="P34" s="33" t="s">
        <v>37</v>
      </c>
      <c r="Q34" s="33"/>
      <c r="R34" s="33"/>
      <c r="S34" s="33"/>
      <c r="T34" s="3"/>
      <c r="U34" s="3"/>
    </row>
    <row r="35" spans="1:21" ht="12.75">
      <c r="A35" s="58">
        <v>27</v>
      </c>
      <c r="B35" s="3" t="s">
        <v>309</v>
      </c>
      <c r="C35" s="35">
        <v>14.5161</v>
      </c>
      <c r="D35" s="3">
        <v>35</v>
      </c>
      <c r="E35" s="33" t="s">
        <v>145</v>
      </c>
      <c r="F35" s="33" t="s">
        <v>34</v>
      </c>
      <c r="G35" s="33">
        <v>8</v>
      </c>
      <c r="H35" s="33" t="s">
        <v>145</v>
      </c>
      <c r="I35" s="34">
        <v>17.0688</v>
      </c>
      <c r="J35" s="86">
        <v>1.8288000000000002</v>
      </c>
      <c r="K35" s="3">
        <v>135</v>
      </c>
      <c r="L35" s="52" t="s">
        <v>296</v>
      </c>
      <c r="M35" s="33"/>
      <c r="N35" s="33"/>
      <c r="O35" s="33"/>
      <c r="P35" s="33" t="s">
        <v>37</v>
      </c>
      <c r="Q35" s="33"/>
      <c r="R35" s="33"/>
      <c r="S35" s="33"/>
      <c r="T35" s="3"/>
      <c r="U35" s="3"/>
    </row>
    <row r="36" spans="1:21" ht="12.75">
      <c r="A36" s="57">
        <v>28</v>
      </c>
      <c r="B36" s="3" t="s">
        <v>303</v>
      </c>
      <c r="C36" s="35">
        <v>22.7838</v>
      </c>
      <c r="D36" s="3">
        <v>154</v>
      </c>
      <c r="E36" s="33" t="s">
        <v>343</v>
      </c>
      <c r="F36" s="33" t="s">
        <v>34</v>
      </c>
      <c r="G36" s="33">
        <v>8</v>
      </c>
      <c r="H36" s="33" t="s">
        <v>35</v>
      </c>
      <c r="I36" s="34">
        <v>17.3736</v>
      </c>
      <c r="J36" s="86">
        <v>1.6764000000000001</v>
      </c>
      <c r="K36" s="3">
        <v>145</v>
      </c>
      <c r="L36" s="52" t="s">
        <v>296</v>
      </c>
      <c r="M36" s="33"/>
      <c r="N36" s="33"/>
      <c r="O36" s="33"/>
      <c r="P36" s="33" t="s">
        <v>37</v>
      </c>
      <c r="Q36" s="33"/>
      <c r="R36" s="33"/>
      <c r="S36" s="33"/>
      <c r="T36" s="3"/>
      <c r="U36" s="3"/>
    </row>
    <row r="37" spans="1:21" ht="12.75">
      <c r="A37" s="58">
        <v>29</v>
      </c>
      <c r="B37" s="3" t="s">
        <v>280</v>
      </c>
      <c r="C37" s="35">
        <v>15.506699999999999</v>
      </c>
      <c r="D37" s="3">
        <v>41</v>
      </c>
      <c r="E37" s="33" t="s">
        <v>145</v>
      </c>
      <c r="F37" s="33" t="s">
        <v>34</v>
      </c>
      <c r="G37" s="33">
        <v>7</v>
      </c>
      <c r="H37" s="33" t="s">
        <v>145</v>
      </c>
      <c r="I37" s="34">
        <v>3.048</v>
      </c>
      <c r="J37" s="86">
        <v>0.9144000000000001</v>
      </c>
      <c r="K37" s="3">
        <v>35</v>
      </c>
      <c r="L37" s="52" t="s">
        <v>262</v>
      </c>
      <c r="M37" s="33"/>
      <c r="N37" s="33"/>
      <c r="O37" s="33" t="s">
        <v>37</v>
      </c>
      <c r="P37" s="33"/>
      <c r="Q37" s="33"/>
      <c r="R37" s="33"/>
      <c r="S37" s="33"/>
      <c r="T37" s="3"/>
      <c r="U37" s="3"/>
    </row>
    <row r="38" spans="1:21" ht="12.75">
      <c r="A38" s="57">
        <v>30</v>
      </c>
      <c r="B38" s="3" t="s">
        <v>266</v>
      </c>
      <c r="C38" s="35">
        <v>20.8788</v>
      </c>
      <c r="D38" s="3">
        <v>149</v>
      </c>
      <c r="E38" s="33" t="s">
        <v>343</v>
      </c>
      <c r="F38" s="33" t="s">
        <v>34</v>
      </c>
      <c r="G38" s="33">
        <v>7</v>
      </c>
      <c r="H38" s="33" t="s">
        <v>145</v>
      </c>
      <c r="I38" s="34">
        <v>22.555200000000003</v>
      </c>
      <c r="J38" s="86">
        <v>1.8288000000000002</v>
      </c>
      <c r="K38" s="3">
        <v>45</v>
      </c>
      <c r="L38" s="52" t="s">
        <v>262</v>
      </c>
      <c r="M38" s="33"/>
      <c r="N38" s="33"/>
      <c r="O38" s="33" t="s">
        <v>37</v>
      </c>
      <c r="P38" s="33"/>
      <c r="Q38" s="33"/>
      <c r="R38" s="33"/>
      <c r="S38" s="33"/>
      <c r="T38" s="3"/>
      <c r="U38" s="3"/>
    </row>
    <row r="39" spans="1:21" ht="12.75">
      <c r="A39" s="58">
        <v>31</v>
      </c>
      <c r="B39" s="3" t="s">
        <v>271</v>
      </c>
      <c r="C39" s="35">
        <v>22.5552</v>
      </c>
      <c r="D39" s="3">
        <v>165</v>
      </c>
      <c r="E39" s="33" t="s">
        <v>343</v>
      </c>
      <c r="F39" s="33" t="s">
        <v>34</v>
      </c>
      <c r="G39" s="33">
        <v>7</v>
      </c>
      <c r="H39" s="33" t="s">
        <v>145</v>
      </c>
      <c r="I39" s="34">
        <v>7.315200000000001</v>
      </c>
      <c r="J39" s="86">
        <v>2.1336</v>
      </c>
      <c r="K39" s="3">
        <v>45</v>
      </c>
      <c r="L39" s="52" t="s">
        <v>262</v>
      </c>
      <c r="M39" s="33"/>
      <c r="N39" s="33"/>
      <c r="O39" s="33" t="s">
        <v>37</v>
      </c>
      <c r="P39" s="33"/>
      <c r="Q39" s="33"/>
      <c r="R39" s="33"/>
      <c r="S39" s="33"/>
      <c r="T39" s="3"/>
      <c r="U39" s="3"/>
    </row>
    <row r="40" spans="1:21" ht="12.75">
      <c r="A40" s="57">
        <v>32</v>
      </c>
      <c r="B40" s="3" t="s">
        <v>272</v>
      </c>
      <c r="C40" s="35">
        <v>22.5552</v>
      </c>
      <c r="D40" s="3">
        <v>165</v>
      </c>
      <c r="E40" s="33" t="s">
        <v>343</v>
      </c>
      <c r="F40" s="33" t="s">
        <v>34</v>
      </c>
      <c r="G40" s="33">
        <v>7</v>
      </c>
      <c r="H40" s="33" t="s">
        <v>145</v>
      </c>
      <c r="I40" s="34">
        <v>7.62</v>
      </c>
      <c r="J40" s="86">
        <v>2.1336</v>
      </c>
      <c r="K40" s="3">
        <v>45</v>
      </c>
      <c r="L40" s="52" t="s">
        <v>262</v>
      </c>
      <c r="M40" s="33"/>
      <c r="N40" s="33"/>
      <c r="O40" s="33" t="s">
        <v>37</v>
      </c>
      <c r="P40" s="33"/>
      <c r="Q40" s="33"/>
      <c r="R40" s="33"/>
      <c r="S40" s="33"/>
      <c r="T40" s="3"/>
      <c r="U40" s="3"/>
    </row>
    <row r="41" spans="1:21" ht="12.75">
      <c r="A41" s="58">
        <v>33</v>
      </c>
      <c r="B41" s="3" t="s">
        <v>274</v>
      </c>
      <c r="C41" s="35">
        <v>20.802599999999998</v>
      </c>
      <c r="D41" s="3">
        <v>164</v>
      </c>
      <c r="E41" s="33" t="s">
        <v>343</v>
      </c>
      <c r="F41" s="33" t="s">
        <v>34</v>
      </c>
      <c r="G41" s="33">
        <v>8</v>
      </c>
      <c r="H41" s="33" t="s">
        <v>145</v>
      </c>
      <c r="I41" s="34">
        <v>42.672000000000004</v>
      </c>
      <c r="J41" s="86">
        <v>1.3716000000000002</v>
      </c>
      <c r="K41" s="3">
        <v>45</v>
      </c>
      <c r="L41" s="52" t="s">
        <v>262</v>
      </c>
      <c r="M41" s="33"/>
      <c r="N41" s="33"/>
      <c r="O41" s="33" t="s">
        <v>37</v>
      </c>
      <c r="P41" s="33"/>
      <c r="Q41" s="33"/>
      <c r="R41" s="33"/>
      <c r="S41" s="33"/>
      <c r="T41" s="3"/>
      <c r="U41" s="3"/>
    </row>
    <row r="42" spans="1:21" ht="12.75">
      <c r="A42" s="57">
        <v>34</v>
      </c>
      <c r="B42" s="3" t="s">
        <v>275</v>
      </c>
      <c r="C42" s="35">
        <v>20.802599999999998</v>
      </c>
      <c r="D42" s="3">
        <v>164</v>
      </c>
      <c r="E42" s="33" t="s">
        <v>343</v>
      </c>
      <c r="F42" s="33" t="s">
        <v>34</v>
      </c>
      <c r="G42" s="33">
        <v>8</v>
      </c>
      <c r="H42" s="33" t="s">
        <v>145</v>
      </c>
      <c r="I42" s="34">
        <v>27.432000000000002</v>
      </c>
      <c r="J42" s="86">
        <v>1.3716000000000002</v>
      </c>
      <c r="K42" s="3">
        <v>45</v>
      </c>
      <c r="L42" s="52" t="s">
        <v>262</v>
      </c>
      <c r="M42" s="33"/>
      <c r="N42" s="33"/>
      <c r="O42" s="33" t="s">
        <v>37</v>
      </c>
      <c r="P42" s="33"/>
      <c r="Q42" s="33"/>
      <c r="R42" s="33"/>
      <c r="S42" s="33"/>
      <c r="T42" s="3"/>
      <c r="U42" s="3"/>
    </row>
    <row r="43" spans="1:21" ht="12.75">
      <c r="A43" s="58">
        <v>35</v>
      </c>
      <c r="B43" s="3" t="s">
        <v>283</v>
      </c>
      <c r="C43" s="35">
        <v>21.8313</v>
      </c>
      <c r="D43" s="3">
        <v>159</v>
      </c>
      <c r="E43" s="33" t="s">
        <v>343</v>
      </c>
      <c r="F43" s="33" t="s">
        <v>34</v>
      </c>
      <c r="G43" s="33">
        <v>7</v>
      </c>
      <c r="H43" s="33" t="s">
        <v>35</v>
      </c>
      <c r="I43" s="34">
        <v>12.192</v>
      </c>
      <c r="J43" s="86">
        <v>1.524</v>
      </c>
      <c r="K43" s="3">
        <v>45</v>
      </c>
      <c r="L43" s="52" t="s">
        <v>262</v>
      </c>
      <c r="M43" s="33"/>
      <c r="N43" s="33"/>
      <c r="O43" s="33" t="s">
        <v>37</v>
      </c>
      <c r="P43" s="33"/>
      <c r="Q43" s="33"/>
      <c r="R43" s="33"/>
      <c r="S43" s="33"/>
      <c r="T43" s="3"/>
      <c r="U43" s="3"/>
    </row>
    <row r="44" spans="1:21" ht="12.75">
      <c r="A44" s="57">
        <v>36</v>
      </c>
      <c r="B44" s="3" t="s">
        <v>284</v>
      </c>
      <c r="C44" s="35">
        <v>21.8313</v>
      </c>
      <c r="D44" s="3">
        <v>159</v>
      </c>
      <c r="E44" s="33" t="s">
        <v>343</v>
      </c>
      <c r="F44" s="33" t="s">
        <v>34</v>
      </c>
      <c r="G44" s="33">
        <v>7</v>
      </c>
      <c r="H44" s="33" t="s">
        <v>35</v>
      </c>
      <c r="I44" s="34">
        <v>17.9832</v>
      </c>
      <c r="J44" s="86">
        <v>1.8288000000000002</v>
      </c>
      <c r="K44" s="3">
        <v>45</v>
      </c>
      <c r="L44" s="52" t="s">
        <v>262</v>
      </c>
      <c r="M44" s="33"/>
      <c r="N44" s="33"/>
      <c r="O44" s="33" t="s">
        <v>37</v>
      </c>
      <c r="P44" s="33"/>
      <c r="Q44" s="33"/>
      <c r="R44" s="33"/>
      <c r="S44" s="33"/>
      <c r="T44" s="3"/>
      <c r="U44" s="3"/>
    </row>
    <row r="45" spans="1:21" ht="12.75">
      <c r="A45" s="58">
        <v>37</v>
      </c>
      <c r="B45" s="3" t="s">
        <v>293</v>
      </c>
      <c r="C45" s="35">
        <v>16.9926</v>
      </c>
      <c r="D45" s="3">
        <v>109</v>
      </c>
      <c r="E45" s="33" t="s">
        <v>343</v>
      </c>
      <c r="F45" s="33" t="s">
        <v>34</v>
      </c>
      <c r="G45" s="33">
        <v>7</v>
      </c>
      <c r="H45" s="33" t="s">
        <v>145</v>
      </c>
      <c r="I45" s="34">
        <v>27.127200000000002</v>
      </c>
      <c r="J45" s="86">
        <v>1.8288000000000002</v>
      </c>
      <c r="K45" s="3">
        <v>45</v>
      </c>
      <c r="L45" s="53" t="s">
        <v>262</v>
      </c>
      <c r="M45" s="33"/>
      <c r="N45" s="33"/>
      <c r="O45" s="33" t="s">
        <v>37</v>
      </c>
      <c r="P45" s="33"/>
      <c r="Q45" s="33"/>
      <c r="R45" s="33"/>
      <c r="S45" s="33"/>
      <c r="T45" s="3"/>
      <c r="U45" s="3"/>
    </row>
    <row r="46" spans="1:21" ht="12.75">
      <c r="A46" s="57">
        <v>38</v>
      </c>
      <c r="B46" s="3" t="s">
        <v>299</v>
      </c>
      <c r="C46" s="35">
        <v>3.429</v>
      </c>
      <c r="D46" s="3">
        <v>186</v>
      </c>
      <c r="E46" s="33" t="s">
        <v>145</v>
      </c>
      <c r="F46" s="33" t="s">
        <v>41</v>
      </c>
      <c r="G46" s="33">
        <v>8</v>
      </c>
      <c r="H46" s="33" t="s">
        <v>35</v>
      </c>
      <c r="I46" s="34">
        <v>15.24</v>
      </c>
      <c r="J46" s="86">
        <v>0.9144000000000001</v>
      </c>
      <c r="K46" s="3">
        <v>130</v>
      </c>
      <c r="L46" s="53" t="s">
        <v>296</v>
      </c>
      <c r="M46" s="33"/>
      <c r="N46" s="33"/>
      <c r="O46" s="33" t="s">
        <v>37</v>
      </c>
      <c r="P46" s="33"/>
      <c r="Q46" s="33"/>
      <c r="R46" s="33"/>
      <c r="S46" s="33"/>
      <c r="T46" s="3"/>
      <c r="U46" s="3"/>
    </row>
    <row r="47" spans="1:21" ht="12.75">
      <c r="A47" s="58">
        <v>39</v>
      </c>
      <c r="B47" s="3" t="s">
        <v>304</v>
      </c>
      <c r="C47" s="35">
        <v>22.5552</v>
      </c>
      <c r="D47" s="3">
        <v>165</v>
      </c>
      <c r="E47" s="33" t="s">
        <v>343</v>
      </c>
      <c r="F47" s="33" t="s">
        <v>34</v>
      </c>
      <c r="G47" s="33">
        <v>7</v>
      </c>
      <c r="H47" s="33" t="s">
        <v>145</v>
      </c>
      <c r="I47" s="34">
        <v>14.9352</v>
      </c>
      <c r="J47" s="86">
        <v>2.1336</v>
      </c>
      <c r="K47" s="3">
        <v>135</v>
      </c>
      <c r="L47" s="53" t="s">
        <v>296</v>
      </c>
      <c r="M47" s="33"/>
      <c r="N47" s="33"/>
      <c r="O47" s="33" t="s">
        <v>37</v>
      </c>
      <c r="P47" s="33"/>
      <c r="Q47" s="33"/>
      <c r="R47" s="33"/>
      <c r="S47" s="33"/>
      <c r="T47" s="3"/>
      <c r="U47" s="3"/>
    </row>
    <row r="48" spans="1:21" ht="12.75">
      <c r="A48" s="57">
        <v>40</v>
      </c>
      <c r="B48" s="3" t="s">
        <v>308</v>
      </c>
      <c r="C48" s="35">
        <v>20.726399999999998</v>
      </c>
      <c r="D48" s="3">
        <v>148</v>
      </c>
      <c r="E48" s="33" t="s">
        <v>343</v>
      </c>
      <c r="F48" s="33" t="s">
        <v>34</v>
      </c>
      <c r="G48" s="33">
        <v>7</v>
      </c>
      <c r="H48" s="33" t="s">
        <v>35</v>
      </c>
      <c r="I48" s="34">
        <v>22.86</v>
      </c>
      <c r="J48" s="86">
        <v>1.8288000000000002</v>
      </c>
      <c r="K48" s="3">
        <v>135</v>
      </c>
      <c r="L48" s="53" t="s">
        <v>296</v>
      </c>
      <c r="M48" s="33"/>
      <c r="N48" s="33"/>
      <c r="O48" s="33" t="s">
        <v>37</v>
      </c>
      <c r="P48" s="33"/>
      <c r="Q48" s="33"/>
      <c r="R48" s="33"/>
      <c r="S48" s="33"/>
      <c r="T48" s="3"/>
      <c r="U48" s="3"/>
    </row>
    <row r="49" spans="1:21" ht="12.75">
      <c r="A49" s="58">
        <v>41</v>
      </c>
      <c r="B49" s="3" t="s">
        <v>310</v>
      </c>
      <c r="C49" s="35">
        <v>19.240499999999997</v>
      </c>
      <c r="D49" s="3">
        <v>167</v>
      </c>
      <c r="E49" s="33" t="s">
        <v>343</v>
      </c>
      <c r="F49" s="33" t="s">
        <v>34</v>
      </c>
      <c r="G49" s="33">
        <v>8</v>
      </c>
      <c r="H49" s="33" t="s">
        <v>35</v>
      </c>
      <c r="I49" s="34">
        <v>10.3632</v>
      </c>
      <c r="J49" s="86">
        <v>1.6764000000000001</v>
      </c>
      <c r="K49" s="3">
        <v>135</v>
      </c>
      <c r="L49" s="53" t="s">
        <v>296</v>
      </c>
      <c r="M49" s="33"/>
      <c r="N49" s="33"/>
      <c r="O49" s="33" t="s">
        <v>37</v>
      </c>
      <c r="P49" s="33"/>
      <c r="Q49" s="33"/>
      <c r="R49" s="33"/>
      <c r="S49" s="33"/>
      <c r="T49" s="3"/>
      <c r="U49" s="3"/>
    </row>
    <row r="50" spans="1:21" ht="12.75">
      <c r="A50" s="57">
        <v>42</v>
      </c>
      <c r="B50" s="3" t="s">
        <v>311</v>
      </c>
      <c r="C50" s="35">
        <v>16.9926</v>
      </c>
      <c r="D50" s="3">
        <v>109</v>
      </c>
      <c r="E50" s="33" t="s">
        <v>343</v>
      </c>
      <c r="F50" s="33" t="s">
        <v>34</v>
      </c>
      <c r="G50" s="33">
        <v>7</v>
      </c>
      <c r="H50" s="33" t="s">
        <v>145</v>
      </c>
      <c r="I50" s="34">
        <v>21.031200000000002</v>
      </c>
      <c r="J50" s="86">
        <v>1.8288000000000002</v>
      </c>
      <c r="K50" s="3">
        <v>135</v>
      </c>
      <c r="L50" s="53" t="s">
        <v>296</v>
      </c>
      <c r="M50" s="33"/>
      <c r="N50" s="33"/>
      <c r="O50" s="33" t="s">
        <v>37</v>
      </c>
      <c r="P50" s="33"/>
      <c r="Q50" s="33"/>
      <c r="R50" s="33"/>
      <c r="S50" s="33"/>
      <c r="T50" s="3"/>
      <c r="U50" s="3"/>
    </row>
    <row r="51" spans="1:21" ht="12.75">
      <c r="A51" s="58">
        <v>43</v>
      </c>
      <c r="B51" s="3" t="s">
        <v>267</v>
      </c>
      <c r="C51" s="35">
        <v>28.194</v>
      </c>
      <c r="D51" s="3">
        <v>338</v>
      </c>
      <c r="E51" s="33" t="s">
        <v>343</v>
      </c>
      <c r="F51" s="33" t="s">
        <v>41</v>
      </c>
      <c r="G51" s="33">
        <v>7</v>
      </c>
      <c r="H51" s="33" t="s">
        <v>35</v>
      </c>
      <c r="I51" s="34">
        <v>12.192</v>
      </c>
      <c r="J51" s="86">
        <v>0.6096</v>
      </c>
      <c r="K51" s="3">
        <v>40</v>
      </c>
      <c r="L51" s="53" t="s">
        <v>262</v>
      </c>
      <c r="M51" s="33"/>
      <c r="N51" s="33" t="s">
        <v>37</v>
      </c>
      <c r="O51" s="33"/>
      <c r="P51" s="33"/>
      <c r="Q51" s="33"/>
      <c r="R51" s="33"/>
      <c r="S51" s="33"/>
      <c r="T51" s="3"/>
      <c r="U51" s="3"/>
    </row>
    <row r="52" spans="1:21" ht="12.75">
      <c r="A52" s="57">
        <v>44</v>
      </c>
      <c r="B52" s="3" t="s">
        <v>261</v>
      </c>
      <c r="C52" s="35">
        <v>22.0599</v>
      </c>
      <c r="D52" s="3">
        <v>162</v>
      </c>
      <c r="E52" s="33" t="s">
        <v>343</v>
      </c>
      <c r="F52" s="33" t="s">
        <v>34</v>
      </c>
      <c r="G52" s="33">
        <v>7</v>
      </c>
      <c r="H52" s="33" t="s">
        <v>47</v>
      </c>
      <c r="I52" s="34">
        <v>36.576</v>
      </c>
      <c r="J52" s="86">
        <v>1.3716000000000002</v>
      </c>
      <c r="K52" s="3">
        <v>45</v>
      </c>
      <c r="L52" s="36" t="s">
        <v>262</v>
      </c>
      <c r="M52" s="33"/>
      <c r="N52" s="33" t="s">
        <v>37</v>
      </c>
      <c r="O52" s="33"/>
      <c r="P52" s="33"/>
      <c r="Q52" s="33"/>
      <c r="R52" s="33"/>
      <c r="S52" s="33"/>
      <c r="T52" s="3"/>
      <c r="U52" s="3"/>
    </row>
    <row r="53" spans="1:21" ht="12.75">
      <c r="A53" s="58">
        <v>45</v>
      </c>
      <c r="B53" s="3" t="s">
        <v>263</v>
      </c>
      <c r="C53" s="35">
        <v>22.0599</v>
      </c>
      <c r="D53" s="3">
        <v>162</v>
      </c>
      <c r="E53" s="33" t="s">
        <v>343</v>
      </c>
      <c r="F53" s="33" t="s">
        <v>34</v>
      </c>
      <c r="G53" s="33">
        <v>7</v>
      </c>
      <c r="H53" s="33" t="s">
        <v>47</v>
      </c>
      <c r="I53" s="34">
        <v>36.576</v>
      </c>
      <c r="J53" s="86">
        <v>1.3716000000000002</v>
      </c>
      <c r="K53" s="3">
        <v>45</v>
      </c>
      <c r="L53" s="36" t="s">
        <v>262</v>
      </c>
      <c r="M53" s="33"/>
      <c r="N53" s="33" t="s">
        <v>37</v>
      </c>
      <c r="O53" s="33"/>
      <c r="P53" s="33"/>
      <c r="Q53" s="33"/>
      <c r="R53" s="33"/>
      <c r="S53" s="33"/>
      <c r="T53" s="3"/>
      <c r="U53" s="3"/>
    </row>
    <row r="54" spans="1:21" ht="12.75">
      <c r="A54" s="57">
        <v>46</v>
      </c>
      <c r="B54" s="3" t="s">
        <v>268</v>
      </c>
      <c r="C54" s="35">
        <v>26.212799999999998</v>
      </c>
      <c r="D54" s="3">
        <v>157</v>
      </c>
      <c r="E54" s="33" t="s">
        <v>343</v>
      </c>
      <c r="F54" s="33" t="s">
        <v>34</v>
      </c>
      <c r="G54" s="33">
        <v>6</v>
      </c>
      <c r="H54" s="33" t="s">
        <v>47</v>
      </c>
      <c r="I54" s="34">
        <v>6.4008</v>
      </c>
      <c r="J54" s="86">
        <v>1.8288000000000002</v>
      </c>
      <c r="K54" s="3">
        <v>45</v>
      </c>
      <c r="L54" s="36" t="s">
        <v>262</v>
      </c>
      <c r="M54" s="33"/>
      <c r="N54" s="33" t="s">
        <v>37</v>
      </c>
      <c r="O54" s="33"/>
      <c r="P54" s="33"/>
      <c r="Q54" s="33"/>
      <c r="R54" s="33"/>
      <c r="S54" s="33"/>
      <c r="T54" s="3"/>
      <c r="U54" s="3"/>
    </row>
    <row r="55" spans="1:21" ht="12.75">
      <c r="A55" s="58">
        <v>47</v>
      </c>
      <c r="B55" s="3" t="s">
        <v>286</v>
      </c>
      <c r="C55" s="35">
        <v>20.802599999999998</v>
      </c>
      <c r="D55" s="3">
        <v>166</v>
      </c>
      <c r="E55" s="33" t="s">
        <v>343</v>
      </c>
      <c r="F55" s="33" t="s">
        <v>34</v>
      </c>
      <c r="G55" s="33">
        <v>8</v>
      </c>
      <c r="H55" s="33" t="s">
        <v>35</v>
      </c>
      <c r="I55" s="34">
        <v>7.62</v>
      </c>
      <c r="J55" s="86">
        <v>1.8288000000000002</v>
      </c>
      <c r="K55" s="3">
        <v>45</v>
      </c>
      <c r="L55" s="53" t="s">
        <v>262</v>
      </c>
      <c r="M55" s="33"/>
      <c r="N55" s="33" t="s">
        <v>37</v>
      </c>
      <c r="O55" s="33"/>
      <c r="P55" s="33"/>
      <c r="Q55" s="33"/>
      <c r="R55" s="33"/>
      <c r="S55" s="33"/>
      <c r="T55" s="3"/>
      <c r="U55" s="3"/>
    </row>
    <row r="56" spans="1:21" ht="12.75">
      <c r="A56" s="57">
        <v>48</v>
      </c>
      <c r="B56" s="3" t="s">
        <v>289</v>
      </c>
      <c r="C56" s="35">
        <v>14.5161</v>
      </c>
      <c r="D56" s="3">
        <v>35</v>
      </c>
      <c r="E56" s="33" t="s">
        <v>145</v>
      </c>
      <c r="F56" s="33" t="s">
        <v>34</v>
      </c>
      <c r="G56" s="33">
        <v>8</v>
      </c>
      <c r="H56" s="33" t="s">
        <v>145</v>
      </c>
      <c r="I56" s="34">
        <v>24.384</v>
      </c>
      <c r="J56" s="86">
        <v>1.8288000000000002</v>
      </c>
      <c r="K56" s="3">
        <v>45</v>
      </c>
      <c r="L56" s="53" t="s">
        <v>262</v>
      </c>
      <c r="M56" s="33"/>
      <c r="N56" s="33" t="s">
        <v>37</v>
      </c>
      <c r="O56" s="33"/>
      <c r="P56" s="33"/>
      <c r="Q56" s="33"/>
      <c r="R56" s="33"/>
      <c r="S56" s="33"/>
      <c r="T56" s="3"/>
      <c r="U56" s="3"/>
    </row>
    <row r="57" spans="1:21" ht="12.75">
      <c r="A57" s="58">
        <v>49</v>
      </c>
      <c r="B57" s="3" t="s">
        <v>301</v>
      </c>
      <c r="C57" s="35">
        <v>26.212799999999998</v>
      </c>
      <c r="D57" s="3">
        <v>157</v>
      </c>
      <c r="E57" s="33" t="s">
        <v>343</v>
      </c>
      <c r="F57" s="33" t="s">
        <v>34</v>
      </c>
      <c r="G57" s="33">
        <v>6</v>
      </c>
      <c r="H57" s="33" t="s">
        <v>47</v>
      </c>
      <c r="I57" s="34">
        <v>4.2672</v>
      </c>
      <c r="J57" s="86">
        <v>1.8288000000000002</v>
      </c>
      <c r="K57" s="3">
        <v>135</v>
      </c>
      <c r="L57" s="36" t="s">
        <v>296</v>
      </c>
      <c r="M57" s="33"/>
      <c r="N57" s="33" t="s">
        <v>37</v>
      </c>
      <c r="O57" s="33"/>
      <c r="P57" s="33"/>
      <c r="Q57" s="33"/>
      <c r="R57" s="33"/>
      <c r="S57" s="33"/>
      <c r="T57" s="3"/>
      <c r="U57" s="3"/>
    </row>
    <row r="58" spans="1:21" ht="12.75">
      <c r="A58" s="57">
        <v>50</v>
      </c>
      <c r="B58" s="3" t="s">
        <v>302</v>
      </c>
      <c r="C58" s="35">
        <v>26.212799999999998</v>
      </c>
      <c r="D58" s="3">
        <v>157</v>
      </c>
      <c r="E58" s="33" t="s">
        <v>343</v>
      </c>
      <c r="F58" s="33" t="s">
        <v>34</v>
      </c>
      <c r="G58" s="33">
        <v>6</v>
      </c>
      <c r="H58" s="33" t="s">
        <v>47</v>
      </c>
      <c r="I58" s="34">
        <v>3.048</v>
      </c>
      <c r="J58" s="86">
        <v>1.8288000000000002</v>
      </c>
      <c r="K58" s="3">
        <v>135</v>
      </c>
      <c r="L58" s="36" t="s">
        <v>296</v>
      </c>
      <c r="M58" s="33"/>
      <c r="N58" s="33" t="s">
        <v>37</v>
      </c>
      <c r="O58" s="33"/>
      <c r="P58" s="33"/>
      <c r="Q58" s="33"/>
      <c r="R58" s="33"/>
      <c r="S58" s="33"/>
      <c r="T58" s="3"/>
      <c r="U58" s="3"/>
    </row>
    <row r="59" spans="1:21" ht="12.75">
      <c r="A59" s="58">
        <v>51</v>
      </c>
      <c r="B59" s="3" t="s">
        <v>305</v>
      </c>
      <c r="C59" s="35">
        <v>15.506699999999999</v>
      </c>
      <c r="D59" s="3">
        <v>41</v>
      </c>
      <c r="E59" s="33" t="s">
        <v>145</v>
      </c>
      <c r="F59" s="33" t="s">
        <v>34</v>
      </c>
      <c r="G59" s="33">
        <v>7</v>
      </c>
      <c r="H59" s="33" t="s">
        <v>145</v>
      </c>
      <c r="I59" s="34">
        <v>4.572</v>
      </c>
      <c r="J59" s="86">
        <v>0.9144000000000001</v>
      </c>
      <c r="K59" s="3">
        <v>145</v>
      </c>
      <c r="L59" s="53" t="s">
        <v>296</v>
      </c>
      <c r="M59" s="33"/>
      <c r="N59" s="33" t="s">
        <v>37</v>
      </c>
      <c r="O59" s="33"/>
      <c r="P59" s="33"/>
      <c r="Q59" s="33"/>
      <c r="R59" s="33"/>
      <c r="S59" s="33"/>
      <c r="T59" s="3"/>
      <c r="U59" s="3"/>
    </row>
    <row r="60" spans="1:21" ht="12.75" hidden="1">
      <c r="A60" s="57">
        <v>271</v>
      </c>
      <c r="B60" s="3" t="s">
        <v>332</v>
      </c>
      <c r="C60" s="35">
        <v>10.5918</v>
      </c>
      <c r="D60" s="3">
        <v>12</v>
      </c>
      <c r="E60" s="33" t="s">
        <v>145</v>
      </c>
      <c r="F60" s="33" t="s">
        <v>34</v>
      </c>
      <c r="G60" s="33">
        <v>8</v>
      </c>
      <c r="H60" s="33" t="s">
        <v>145</v>
      </c>
      <c r="I60" s="34">
        <v>31.3944</v>
      </c>
      <c r="J60" s="86">
        <v>1.9812</v>
      </c>
      <c r="K60" s="3">
        <v>15</v>
      </c>
      <c r="L60" s="53"/>
      <c r="M60" s="33"/>
      <c r="N60" s="33"/>
      <c r="O60" s="33"/>
      <c r="P60" s="33"/>
      <c r="Q60" s="33"/>
      <c r="R60" s="33"/>
      <c r="S60" s="33" t="s">
        <v>37</v>
      </c>
      <c r="T60" s="3">
        <v>270</v>
      </c>
      <c r="U60" s="3"/>
    </row>
    <row r="61" spans="1:21" ht="12.75" hidden="1">
      <c r="A61" s="58">
        <v>272</v>
      </c>
      <c r="B61" s="3" t="s">
        <v>337</v>
      </c>
      <c r="C61" s="35">
        <v>9.1821</v>
      </c>
      <c r="D61" s="3">
        <v>227</v>
      </c>
      <c r="E61" s="33" t="s">
        <v>343</v>
      </c>
      <c r="F61" s="33" t="s">
        <v>41</v>
      </c>
      <c r="G61" s="33">
        <v>7</v>
      </c>
      <c r="H61" s="33" t="s">
        <v>145</v>
      </c>
      <c r="I61" s="34">
        <v>10.0584</v>
      </c>
      <c r="J61" s="86">
        <v>1.524</v>
      </c>
      <c r="K61" s="3">
        <v>15</v>
      </c>
      <c r="L61" s="53"/>
      <c r="M61" s="33"/>
      <c r="N61" s="33"/>
      <c r="O61" s="33"/>
      <c r="P61" s="33" t="s">
        <v>37</v>
      </c>
      <c r="Q61" s="33"/>
      <c r="R61" s="33"/>
      <c r="S61" s="33"/>
      <c r="T61" s="3"/>
      <c r="U61" s="3"/>
    </row>
    <row r="62" spans="1:21" ht="12.75" hidden="1">
      <c r="A62" s="57">
        <v>273</v>
      </c>
      <c r="B62" s="3" t="s">
        <v>317</v>
      </c>
      <c r="C62" s="35">
        <v>18.8976</v>
      </c>
      <c r="D62" s="3">
        <v>290</v>
      </c>
      <c r="E62" s="33" t="s">
        <v>145</v>
      </c>
      <c r="F62" s="33" t="s">
        <v>34</v>
      </c>
      <c r="G62" s="33">
        <v>8</v>
      </c>
      <c r="H62" s="33" t="s">
        <v>145</v>
      </c>
      <c r="I62" s="34">
        <v>12.4968</v>
      </c>
      <c r="J62" s="86">
        <v>1.8288000000000002</v>
      </c>
      <c r="K62" s="3">
        <v>20</v>
      </c>
      <c r="L62" s="53"/>
      <c r="M62" s="33"/>
      <c r="N62" s="33"/>
      <c r="O62" s="33"/>
      <c r="P62" s="33" t="s">
        <v>37</v>
      </c>
      <c r="Q62" s="33"/>
      <c r="R62" s="33"/>
      <c r="S62" s="33"/>
      <c r="T62" s="3"/>
      <c r="U62" s="3"/>
    </row>
    <row r="63" spans="1:21" ht="12.75" hidden="1">
      <c r="A63" s="58">
        <v>274</v>
      </c>
      <c r="B63" s="3" t="s">
        <v>333</v>
      </c>
      <c r="C63" s="35">
        <v>7.467599999999999</v>
      </c>
      <c r="D63" s="3">
        <v>32</v>
      </c>
      <c r="E63" s="33" t="s">
        <v>145</v>
      </c>
      <c r="F63" s="33" t="s">
        <v>34</v>
      </c>
      <c r="G63" s="33">
        <v>8</v>
      </c>
      <c r="H63" s="33" t="s">
        <v>145</v>
      </c>
      <c r="I63" s="34">
        <v>18.288</v>
      </c>
      <c r="J63" s="86">
        <v>1.524</v>
      </c>
      <c r="K63" s="3">
        <v>25</v>
      </c>
      <c r="L63" s="53"/>
      <c r="M63" s="33"/>
      <c r="N63" s="33"/>
      <c r="O63" s="33"/>
      <c r="P63" s="33"/>
      <c r="Q63" s="33"/>
      <c r="R63" s="33" t="s">
        <v>37</v>
      </c>
      <c r="S63" s="33"/>
      <c r="T63" s="3">
        <v>115</v>
      </c>
      <c r="U63" s="3">
        <v>115</v>
      </c>
    </row>
    <row r="64" spans="1:21" ht="12.75" hidden="1">
      <c r="A64" s="57">
        <v>275</v>
      </c>
      <c r="B64" s="3" t="s">
        <v>331</v>
      </c>
      <c r="C64" s="35">
        <v>8.4582</v>
      </c>
      <c r="D64" s="3">
        <v>357</v>
      </c>
      <c r="E64" s="33" t="s">
        <v>145</v>
      </c>
      <c r="F64" s="33" t="s">
        <v>41</v>
      </c>
      <c r="G64" s="33">
        <v>8</v>
      </c>
      <c r="H64" s="33" t="s">
        <v>35</v>
      </c>
      <c r="I64" s="34">
        <v>4.572</v>
      </c>
      <c r="J64" s="86">
        <v>1.8288000000000002</v>
      </c>
      <c r="K64" s="3">
        <v>30</v>
      </c>
      <c r="L64" s="53"/>
      <c r="M64" s="33"/>
      <c r="N64" s="33"/>
      <c r="O64" s="33" t="s">
        <v>37</v>
      </c>
      <c r="P64" s="33"/>
      <c r="Q64" s="33"/>
      <c r="R64" s="33"/>
      <c r="S64" s="33"/>
      <c r="T64" s="3"/>
      <c r="U64" s="3"/>
    </row>
    <row r="65" spans="1:21" ht="12.75" hidden="1">
      <c r="A65" s="58">
        <v>276</v>
      </c>
      <c r="B65" s="3" t="s">
        <v>339</v>
      </c>
      <c r="C65" s="35">
        <v>22.86</v>
      </c>
      <c r="D65" s="3">
        <v>162</v>
      </c>
      <c r="E65" s="33" t="s">
        <v>343</v>
      </c>
      <c r="F65" s="33" t="s">
        <v>34</v>
      </c>
      <c r="G65" s="33">
        <v>7</v>
      </c>
      <c r="H65" s="33" t="s">
        <v>145</v>
      </c>
      <c r="I65" s="34">
        <v>13.716000000000001</v>
      </c>
      <c r="J65" s="86">
        <v>1.8288000000000002</v>
      </c>
      <c r="K65" s="3">
        <v>30</v>
      </c>
      <c r="L65" s="53"/>
      <c r="M65" s="33"/>
      <c r="N65" s="33"/>
      <c r="O65" s="33"/>
      <c r="P65" s="33"/>
      <c r="Q65" s="33"/>
      <c r="R65" s="33"/>
      <c r="S65" s="33" t="s">
        <v>37</v>
      </c>
      <c r="T65" s="3"/>
      <c r="U65" s="3"/>
    </row>
    <row r="66" spans="1:21" ht="12.75" hidden="1">
      <c r="A66" s="57">
        <v>277</v>
      </c>
      <c r="B66" s="3" t="s">
        <v>320</v>
      </c>
      <c r="C66" s="35">
        <v>10.325099999999999</v>
      </c>
      <c r="D66" s="3">
        <v>245</v>
      </c>
      <c r="E66" s="33" t="s">
        <v>343</v>
      </c>
      <c r="F66" s="33" t="s">
        <v>41</v>
      </c>
      <c r="G66" s="33">
        <v>8</v>
      </c>
      <c r="H66" s="33" t="s">
        <v>35</v>
      </c>
      <c r="I66" s="34">
        <v>25.908</v>
      </c>
      <c r="J66" s="86">
        <v>1.524</v>
      </c>
      <c r="K66" s="3">
        <v>60</v>
      </c>
      <c r="L66" s="53"/>
      <c r="M66" s="33"/>
      <c r="N66" s="33" t="s">
        <v>37</v>
      </c>
      <c r="O66" s="33"/>
      <c r="P66" s="33"/>
      <c r="Q66" s="33"/>
      <c r="R66" s="33"/>
      <c r="S66" s="33"/>
      <c r="T66" s="3"/>
      <c r="U66" s="3"/>
    </row>
    <row r="67" spans="1:21" ht="12.75" hidden="1">
      <c r="A67" s="58">
        <v>278</v>
      </c>
      <c r="B67" s="3" t="s">
        <v>324</v>
      </c>
      <c r="C67" s="35">
        <v>10.325099999999999</v>
      </c>
      <c r="D67" s="3">
        <v>245</v>
      </c>
      <c r="E67" s="33" t="s">
        <v>343</v>
      </c>
      <c r="F67" s="33" t="s">
        <v>41</v>
      </c>
      <c r="G67" s="33">
        <v>8</v>
      </c>
      <c r="H67" s="33" t="s">
        <v>35</v>
      </c>
      <c r="I67" s="34">
        <v>4.572</v>
      </c>
      <c r="J67" s="86">
        <v>1.524</v>
      </c>
      <c r="K67" s="3">
        <v>60</v>
      </c>
      <c r="L67" s="53"/>
      <c r="M67" s="33"/>
      <c r="N67" s="33" t="s">
        <v>37</v>
      </c>
      <c r="O67" s="33"/>
      <c r="P67" s="33"/>
      <c r="Q67" s="33"/>
      <c r="R67" s="33"/>
      <c r="S67" s="33"/>
      <c r="T67" s="3"/>
      <c r="U67" s="3"/>
    </row>
    <row r="68" spans="1:21" ht="12.75" hidden="1">
      <c r="A68" s="57">
        <v>279</v>
      </c>
      <c r="B68" s="3" t="s">
        <v>334</v>
      </c>
      <c r="C68" s="35">
        <v>22.7076</v>
      </c>
      <c r="D68" s="3">
        <v>154</v>
      </c>
      <c r="E68" s="33" t="s">
        <v>343</v>
      </c>
      <c r="F68" s="33" t="s">
        <v>34</v>
      </c>
      <c r="G68" s="33">
        <v>7</v>
      </c>
      <c r="H68" s="33" t="s">
        <v>35</v>
      </c>
      <c r="I68" s="34">
        <v>10.0584</v>
      </c>
      <c r="J68" s="86">
        <v>1.8288000000000002</v>
      </c>
      <c r="K68" s="3">
        <v>60</v>
      </c>
      <c r="L68" s="53"/>
      <c r="M68" s="33"/>
      <c r="N68" s="33"/>
      <c r="O68" s="33"/>
      <c r="P68" s="33"/>
      <c r="Q68" s="33"/>
      <c r="R68" s="33" t="s">
        <v>37</v>
      </c>
      <c r="S68" s="33"/>
      <c r="T68" s="3">
        <v>150</v>
      </c>
      <c r="U68" s="3">
        <v>150</v>
      </c>
    </row>
    <row r="69" spans="1:21" ht="12.75" hidden="1">
      <c r="A69" s="58">
        <v>280</v>
      </c>
      <c r="B69" s="3" t="s">
        <v>316</v>
      </c>
      <c r="C69" s="35">
        <v>18.8976</v>
      </c>
      <c r="D69" s="3">
        <v>290</v>
      </c>
      <c r="E69" s="33" t="s">
        <v>145</v>
      </c>
      <c r="F69" s="33" t="s">
        <v>34</v>
      </c>
      <c r="G69" s="33">
        <v>8</v>
      </c>
      <c r="H69" s="33" t="s">
        <v>145</v>
      </c>
      <c r="I69" s="34">
        <v>7.62</v>
      </c>
      <c r="J69" s="86">
        <v>1.8288000000000002</v>
      </c>
      <c r="K69" s="3">
        <v>70</v>
      </c>
      <c r="L69" s="53"/>
      <c r="M69" s="33"/>
      <c r="N69" s="33"/>
      <c r="O69" s="33"/>
      <c r="P69" s="33"/>
      <c r="Q69" s="33"/>
      <c r="R69" s="33" t="s">
        <v>37</v>
      </c>
      <c r="S69" s="33"/>
      <c r="T69" s="3">
        <v>340</v>
      </c>
      <c r="U69" s="3"/>
    </row>
    <row r="70" spans="1:21" ht="12.75" hidden="1">
      <c r="A70" s="57">
        <v>281</v>
      </c>
      <c r="B70" s="3" t="s">
        <v>330</v>
      </c>
      <c r="C70" s="35">
        <v>15.506699999999999</v>
      </c>
      <c r="D70" s="3">
        <v>41</v>
      </c>
      <c r="E70" s="33" t="s">
        <v>145</v>
      </c>
      <c r="F70" s="33" t="s">
        <v>34</v>
      </c>
      <c r="G70" s="33">
        <v>7</v>
      </c>
      <c r="H70" s="33" t="s">
        <v>145</v>
      </c>
      <c r="I70" s="34">
        <v>3.048</v>
      </c>
      <c r="J70" s="86">
        <v>0.9144000000000001</v>
      </c>
      <c r="K70" s="3">
        <v>70</v>
      </c>
      <c r="L70" s="53"/>
      <c r="M70" s="33"/>
      <c r="N70" s="33" t="s">
        <v>37</v>
      </c>
      <c r="O70" s="33"/>
      <c r="P70" s="33"/>
      <c r="Q70" s="33"/>
      <c r="R70" s="33"/>
      <c r="S70" s="33"/>
      <c r="T70" s="3"/>
      <c r="U70" s="3"/>
    </row>
    <row r="71" spans="1:21" ht="12.75" hidden="1">
      <c r="A71" s="58">
        <v>282</v>
      </c>
      <c r="B71" s="3" t="s">
        <v>318</v>
      </c>
      <c r="C71" s="35">
        <v>9.2583</v>
      </c>
      <c r="D71" s="3">
        <v>78</v>
      </c>
      <c r="E71" s="33" t="s">
        <v>145</v>
      </c>
      <c r="F71" s="33" t="s">
        <v>34</v>
      </c>
      <c r="G71" s="33">
        <v>6</v>
      </c>
      <c r="H71" s="33" t="s">
        <v>145</v>
      </c>
      <c r="I71" s="34">
        <v>19.5072</v>
      </c>
      <c r="J71" s="86">
        <v>1.8288000000000002</v>
      </c>
      <c r="K71" s="3">
        <v>110</v>
      </c>
      <c r="L71" s="53"/>
      <c r="M71" s="33"/>
      <c r="N71" s="33"/>
      <c r="O71" s="33"/>
      <c r="P71" s="33"/>
      <c r="Q71" s="33"/>
      <c r="R71" s="33" t="s">
        <v>37</v>
      </c>
      <c r="S71" s="33"/>
      <c r="T71" s="3">
        <v>200</v>
      </c>
      <c r="U71" s="3"/>
    </row>
    <row r="72" spans="1:21" ht="12.75" hidden="1">
      <c r="A72" s="57">
        <v>283</v>
      </c>
      <c r="B72" s="3" t="s">
        <v>319</v>
      </c>
      <c r="C72" s="35">
        <v>22.3266</v>
      </c>
      <c r="D72" s="3">
        <v>147</v>
      </c>
      <c r="E72" s="33" t="s">
        <v>343</v>
      </c>
      <c r="F72" s="33" t="s">
        <v>34</v>
      </c>
      <c r="G72" s="33">
        <v>8</v>
      </c>
      <c r="H72" s="33" t="s">
        <v>35</v>
      </c>
      <c r="I72" s="34">
        <v>20.4216</v>
      </c>
      <c r="J72" s="86">
        <v>3.3528000000000002</v>
      </c>
      <c r="K72" s="3">
        <v>110</v>
      </c>
      <c r="L72" s="53"/>
      <c r="M72" s="33"/>
      <c r="N72" s="33" t="s">
        <v>37</v>
      </c>
      <c r="O72" s="33"/>
      <c r="P72" s="33"/>
      <c r="Q72" s="33"/>
      <c r="R72" s="33"/>
      <c r="S72" s="33"/>
      <c r="T72" s="3"/>
      <c r="U72" s="3"/>
    </row>
    <row r="73" spans="1:21" ht="12.75" hidden="1">
      <c r="A73" s="58">
        <v>284</v>
      </c>
      <c r="B73" s="3" t="s">
        <v>315</v>
      </c>
      <c r="C73" s="35">
        <v>6.9342</v>
      </c>
      <c r="D73" s="3">
        <v>205</v>
      </c>
      <c r="E73" s="33" t="s">
        <v>145</v>
      </c>
      <c r="F73" s="33" t="s">
        <v>41</v>
      </c>
      <c r="G73" s="33">
        <v>8</v>
      </c>
      <c r="H73" s="33" t="s">
        <v>35</v>
      </c>
      <c r="I73" s="34">
        <v>0</v>
      </c>
      <c r="J73" s="86">
        <v>0</v>
      </c>
      <c r="K73" s="3">
        <v>120</v>
      </c>
      <c r="L73" s="53"/>
      <c r="M73" s="33"/>
      <c r="N73" s="33"/>
      <c r="O73" s="33"/>
      <c r="P73" s="33" t="s">
        <v>37</v>
      </c>
      <c r="Q73" s="33"/>
      <c r="R73" s="33"/>
      <c r="S73" s="33"/>
      <c r="T73" s="3"/>
      <c r="U73" s="3"/>
    </row>
    <row r="74" spans="1:21" ht="12.75" hidden="1">
      <c r="A74" s="57">
        <v>285</v>
      </c>
      <c r="B74" s="3" t="s">
        <v>322</v>
      </c>
      <c r="C74" s="35">
        <v>10.325099999999999</v>
      </c>
      <c r="D74" s="3">
        <v>245</v>
      </c>
      <c r="E74" s="33" t="s">
        <v>343</v>
      </c>
      <c r="F74" s="33" t="s">
        <v>41</v>
      </c>
      <c r="G74" s="33">
        <v>8</v>
      </c>
      <c r="H74" s="33" t="s">
        <v>35</v>
      </c>
      <c r="I74" s="34">
        <v>3.048</v>
      </c>
      <c r="J74" s="86">
        <v>1.524</v>
      </c>
      <c r="K74" s="3">
        <v>120</v>
      </c>
      <c r="L74" s="53"/>
      <c r="M74" s="33"/>
      <c r="N74" s="33"/>
      <c r="O74" s="33"/>
      <c r="P74" s="33" t="s">
        <v>37</v>
      </c>
      <c r="Q74" s="33"/>
      <c r="R74" s="33"/>
      <c r="S74" s="33"/>
      <c r="T74" s="3"/>
      <c r="U74" s="3"/>
    </row>
    <row r="75" spans="1:21" ht="12.75" hidden="1">
      <c r="A75" s="58">
        <v>286</v>
      </c>
      <c r="B75" s="3" t="s">
        <v>338</v>
      </c>
      <c r="C75" s="35">
        <v>22.86</v>
      </c>
      <c r="D75" s="3">
        <v>162</v>
      </c>
      <c r="E75" s="33" t="s">
        <v>343</v>
      </c>
      <c r="F75" s="33" t="s">
        <v>34</v>
      </c>
      <c r="G75" s="33">
        <v>7</v>
      </c>
      <c r="H75" s="33" t="s">
        <v>145</v>
      </c>
      <c r="I75" s="34">
        <v>10.668000000000001</v>
      </c>
      <c r="J75" s="86">
        <v>1.8288000000000002</v>
      </c>
      <c r="K75" s="3">
        <v>120</v>
      </c>
      <c r="L75" s="53"/>
      <c r="M75" s="33"/>
      <c r="N75" s="33"/>
      <c r="O75" s="33" t="s">
        <v>37</v>
      </c>
      <c r="P75" s="33"/>
      <c r="Q75" s="33"/>
      <c r="R75" s="33"/>
      <c r="S75" s="33"/>
      <c r="T75" s="3"/>
      <c r="U75" s="3"/>
    </row>
    <row r="76" spans="1:21" ht="12.75" hidden="1">
      <c r="A76" s="57">
        <v>287</v>
      </c>
      <c r="B76" s="3" t="s">
        <v>340</v>
      </c>
      <c r="C76" s="35">
        <v>22.86</v>
      </c>
      <c r="D76" s="3">
        <v>162</v>
      </c>
      <c r="E76" s="33" t="s">
        <v>343</v>
      </c>
      <c r="F76" s="33" t="s">
        <v>34</v>
      </c>
      <c r="G76" s="33">
        <v>7</v>
      </c>
      <c r="H76" s="33" t="s">
        <v>145</v>
      </c>
      <c r="I76" s="34">
        <v>16.764</v>
      </c>
      <c r="J76" s="86">
        <v>1.8288000000000002</v>
      </c>
      <c r="K76" s="3">
        <v>120</v>
      </c>
      <c r="L76" s="53"/>
      <c r="M76" s="33"/>
      <c r="N76" s="33"/>
      <c r="O76" s="33" t="s">
        <v>37</v>
      </c>
      <c r="P76" s="33"/>
      <c r="Q76" s="33"/>
      <c r="R76" s="33"/>
      <c r="S76" s="33"/>
      <c r="T76" s="3"/>
      <c r="U76" s="3"/>
    </row>
    <row r="77" spans="1:21" ht="12.75" hidden="1">
      <c r="A77" s="58">
        <v>288</v>
      </c>
      <c r="B77" s="3" t="s">
        <v>341</v>
      </c>
      <c r="C77" s="35">
        <v>22.86</v>
      </c>
      <c r="D77" s="3">
        <v>162</v>
      </c>
      <c r="E77" s="33" t="s">
        <v>343</v>
      </c>
      <c r="F77" s="33" t="s">
        <v>34</v>
      </c>
      <c r="G77" s="33">
        <v>7</v>
      </c>
      <c r="H77" s="33" t="s">
        <v>145</v>
      </c>
      <c r="I77" s="34">
        <v>7.62</v>
      </c>
      <c r="J77" s="86">
        <v>1.8288000000000002</v>
      </c>
      <c r="K77" s="3">
        <v>120</v>
      </c>
      <c r="L77" s="53"/>
      <c r="M77" s="33"/>
      <c r="N77" s="33"/>
      <c r="O77" s="33" t="s">
        <v>37</v>
      </c>
      <c r="P77" s="33"/>
      <c r="Q77" s="33"/>
      <c r="R77" s="33"/>
      <c r="S77" s="33"/>
      <c r="T77" s="3"/>
      <c r="U77" s="3"/>
    </row>
    <row r="78" spans="1:21" ht="12.75" hidden="1">
      <c r="A78" s="57">
        <v>289</v>
      </c>
      <c r="B78" s="3" t="s">
        <v>321</v>
      </c>
      <c r="C78" s="35">
        <v>10.325099999999999</v>
      </c>
      <c r="D78" s="3">
        <v>245</v>
      </c>
      <c r="E78" s="33" t="s">
        <v>343</v>
      </c>
      <c r="F78" s="33" t="s">
        <v>41</v>
      </c>
      <c r="G78" s="33">
        <v>8</v>
      </c>
      <c r="H78" s="33" t="s">
        <v>35</v>
      </c>
      <c r="I78" s="34">
        <v>9.7536</v>
      </c>
      <c r="J78" s="86">
        <v>1.524</v>
      </c>
      <c r="K78" s="3">
        <v>150</v>
      </c>
      <c r="L78" s="53"/>
      <c r="M78" s="33"/>
      <c r="N78" s="33"/>
      <c r="O78" s="33"/>
      <c r="P78" s="33" t="s">
        <v>37</v>
      </c>
      <c r="Q78" s="33"/>
      <c r="R78" s="33"/>
      <c r="S78" s="33"/>
      <c r="T78" s="3"/>
      <c r="U78" s="3"/>
    </row>
    <row r="79" spans="1:21" ht="12.75" hidden="1">
      <c r="A79" s="58">
        <v>290</v>
      </c>
      <c r="B79" s="3" t="s">
        <v>323</v>
      </c>
      <c r="C79" s="35">
        <v>10.325099999999999</v>
      </c>
      <c r="D79" s="3">
        <v>245</v>
      </c>
      <c r="E79" s="33" t="s">
        <v>343</v>
      </c>
      <c r="F79" s="33" t="s">
        <v>41</v>
      </c>
      <c r="G79" s="33">
        <v>8</v>
      </c>
      <c r="H79" s="33" t="s">
        <v>35</v>
      </c>
      <c r="I79" s="34">
        <v>9.7536</v>
      </c>
      <c r="J79" s="86">
        <v>1.524</v>
      </c>
      <c r="K79" s="3">
        <v>150</v>
      </c>
      <c r="L79" s="53"/>
      <c r="M79" s="33"/>
      <c r="N79" s="33"/>
      <c r="O79" s="33"/>
      <c r="P79" s="33" t="s">
        <v>37</v>
      </c>
      <c r="Q79" s="33"/>
      <c r="R79" s="33"/>
      <c r="S79" s="33"/>
      <c r="T79" s="3"/>
      <c r="U79" s="3"/>
    </row>
    <row r="80" spans="1:21" ht="12.75" hidden="1">
      <c r="A80" s="57">
        <v>291</v>
      </c>
      <c r="B80" s="3" t="s">
        <v>325</v>
      </c>
      <c r="C80" s="35">
        <v>10.325099999999999</v>
      </c>
      <c r="D80" s="3">
        <v>245</v>
      </c>
      <c r="E80" s="33" t="s">
        <v>343</v>
      </c>
      <c r="F80" s="33" t="s">
        <v>41</v>
      </c>
      <c r="G80" s="33">
        <v>8</v>
      </c>
      <c r="H80" s="33" t="s">
        <v>35</v>
      </c>
      <c r="I80" s="34">
        <v>22.86</v>
      </c>
      <c r="J80" s="86">
        <v>1.524</v>
      </c>
      <c r="K80" s="3">
        <v>150</v>
      </c>
      <c r="L80" s="53"/>
      <c r="M80" s="33"/>
      <c r="N80" s="33" t="s">
        <v>37</v>
      </c>
      <c r="O80" s="33"/>
      <c r="P80" s="33"/>
      <c r="Q80" s="33"/>
      <c r="R80" s="33"/>
      <c r="S80" s="33"/>
      <c r="T80" s="3"/>
      <c r="U80" s="3"/>
    </row>
    <row r="81" spans="1:21" ht="12.75" hidden="1">
      <c r="A81" s="58">
        <v>292</v>
      </c>
      <c r="B81" s="3" t="s">
        <v>327</v>
      </c>
      <c r="C81" s="35">
        <v>3.429</v>
      </c>
      <c r="D81" s="3">
        <v>47</v>
      </c>
      <c r="E81" s="33" t="s">
        <v>145</v>
      </c>
      <c r="F81" s="33" t="s">
        <v>34</v>
      </c>
      <c r="G81" s="33">
        <v>8</v>
      </c>
      <c r="H81" s="33" t="s">
        <v>35</v>
      </c>
      <c r="I81" s="34">
        <v>0</v>
      </c>
      <c r="J81" s="86">
        <v>1.6764000000000001</v>
      </c>
      <c r="K81" s="3">
        <v>150</v>
      </c>
      <c r="L81" s="53"/>
      <c r="M81" s="33"/>
      <c r="N81" s="33" t="s">
        <v>37</v>
      </c>
      <c r="O81" s="33"/>
      <c r="P81" s="33"/>
      <c r="Q81" s="33"/>
      <c r="R81" s="33"/>
      <c r="S81" s="33"/>
      <c r="T81" s="3"/>
      <c r="U81" s="3"/>
    </row>
    <row r="82" spans="1:21" ht="12.75" hidden="1">
      <c r="A82" s="57">
        <v>293</v>
      </c>
      <c r="B82" s="3" t="s">
        <v>335</v>
      </c>
      <c r="C82" s="35">
        <v>22.7076</v>
      </c>
      <c r="D82" s="3">
        <v>154</v>
      </c>
      <c r="E82" s="33" t="s">
        <v>343</v>
      </c>
      <c r="F82" s="33" t="s">
        <v>34</v>
      </c>
      <c r="G82" s="33">
        <v>7</v>
      </c>
      <c r="H82" s="33" t="s">
        <v>35</v>
      </c>
      <c r="I82" s="34">
        <v>18.288</v>
      </c>
      <c r="J82" s="86">
        <v>1.8288000000000002</v>
      </c>
      <c r="K82" s="3">
        <v>155</v>
      </c>
      <c r="L82" s="53"/>
      <c r="M82" s="33"/>
      <c r="N82" s="33"/>
      <c r="O82" s="33" t="s">
        <v>37</v>
      </c>
      <c r="P82" s="33"/>
      <c r="Q82" s="33"/>
      <c r="R82" s="33"/>
      <c r="S82" s="33"/>
      <c r="T82" s="3"/>
      <c r="U82" s="3"/>
    </row>
    <row r="83" spans="1:21" ht="12.75" hidden="1">
      <c r="A83" s="58">
        <v>294</v>
      </c>
      <c r="B83" s="3" t="s">
        <v>336</v>
      </c>
      <c r="C83" s="35">
        <v>22.7076</v>
      </c>
      <c r="D83" s="3">
        <v>154</v>
      </c>
      <c r="E83" s="33" t="s">
        <v>343</v>
      </c>
      <c r="F83" s="33" t="s">
        <v>34</v>
      </c>
      <c r="G83" s="33">
        <v>7</v>
      </c>
      <c r="H83" s="33" t="s">
        <v>35</v>
      </c>
      <c r="I83" s="34">
        <v>9.144</v>
      </c>
      <c r="J83" s="86">
        <v>1.8288000000000002</v>
      </c>
      <c r="K83" s="3">
        <v>155</v>
      </c>
      <c r="L83" s="53"/>
      <c r="M83" s="33"/>
      <c r="N83" s="33"/>
      <c r="O83" s="33" t="s">
        <v>37</v>
      </c>
      <c r="P83" s="33"/>
      <c r="Q83" s="33"/>
      <c r="R83" s="33"/>
      <c r="S83" s="33"/>
      <c r="T83" s="3"/>
      <c r="U83" s="3"/>
    </row>
    <row r="84" spans="1:21" ht="12.75" hidden="1">
      <c r="A84" s="57">
        <v>295</v>
      </c>
      <c r="B84" s="3" t="s">
        <v>326</v>
      </c>
      <c r="C84" s="35">
        <v>3.429</v>
      </c>
      <c r="D84" s="3">
        <v>186</v>
      </c>
      <c r="E84" s="33" t="s">
        <v>145</v>
      </c>
      <c r="F84" s="33" t="s">
        <v>41</v>
      </c>
      <c r="G84" s="33">
        <v>8</v>
      </c>
      <c r="H84" s="33" t="s">
        <v>35</v>
      </c>
      <c r="I84" s="34">
        <v>15.24</v>
      </c>
      <c r="J84" s="86">
        <v>1.2192</v>
      </c>
      <c r="K84" s="3">
        <v>160</v>
      </c>
      <c r="L84" s="53"/>
      <c r="M84" s="33"/>
      <c r="N84" s="33"/>
      <c r="O84" s="33" t="s">
        <v>37</v>
      </c>
      <c r="P84" s="33"/>
      <c r="Q84" s="33"/>
      <c r="R84" s="33"/>
      <c r="S84" s="33"/>
      <c r="T84" s="3"/>
      <c r="U84" s="3"/>
    </row>
    <row r="85" spans="1:21" ht="12.75" hidden="1">
      <c r="A85" s="58">
        <v>296</v>
      </c>
      <c r="B85" s="3" t="s">
        <v>329</v>
      </c>
      <c r="C85" s="35">
        <v>4.4958</v>
      </c>
      <c r="D85" s="3">
        <v>344</v>
      </c>
      <c r="E85" s="33" t="s">
        <v>145</v>
      </c>
      <c r="F85" s="33" t="s">
        <v>34</v>
      </c>
      <c r="G85" s="33">
        <v>8</v>
      </c>
      <c r="H85" s="33" t="s">
        <v>145</v>
      </c>
      <c r="I85" s="34">
        <v>4.8768</v>
      </c>
      <c r="J85" s="86">
        <v>1.8288000000000002</v>
      </c>
      <c r="K85" s="3">
        <v>160</v>
      </c>
      <c r="L85" s="53"/>
      <c r="M85" s="33"/>
      <c r="N85" s="33"/>
      <c r="O85" s="33" t="s">
        <v>37</v>
      </c>
      <c r="P85" s="33"/>
      <c r="Q85" s="33"/>
      <c r="R85" s="33"/>
      <c r="S85" s="33"/>
      <c r="T85" s="3"/>
      <c r="U85" s="3"/>
    </row>
    <row r="86" spans="1:21" ht="12.75" hidden="1">
      <c r="A86" s="57">
        <v>297</v>
      </c>
      <c r="B86" s="3" t="s">
        <v>328</v>
      </c>
      <c r="C86" s="35">
        <v>3.429</v>
      </c>
      <c r="D86" s="3">
        <v>47</v>
      </c>
      <c r="E86" s="33" t="s">
        <v>145</v>
      </c>
      <c r="F86" s="33" t="s">
        <v>34</v>
      </c>
      <c r="G86" s="33">
        <v>8</v>
      </c>
      <c r="H86" s="33" t="s">
        <v>35</v>
      </c>
      <c r="I86" s="34">
        <v>4.8768</v>
      </c>
      <c r="J86" s="86">
        <v>1.6764000000000001</v>
      </c>
      <c r="K86" s="3">
        <v>165</v>
      </c>
      <c r="L86" s="53"/>
      <c r="M86" s="33"/>
      <c r="N86" s="33" t="s">
        <v>37</v>
      </c>
      <c r="O86" s="33"/>
      <c r="P86" s="33"/>
      <c r="Q86" s="33"/>
      <c r="R86" s="33"/>
      <c r="S86" s="33"/>
      <c r="T86" s="3"/>
      <c r="U86" s="3"/>
    </row>
    <row r="87" ht="12.75" hidden="1">
      <c r="A87" s="58">
        <v>298</v>
      </c>
    </row>
    <row r="88" ht="12.75" hidden="1">
      <c r="A88" s="57">
        <v>299</v>
      </c>
    </row>
    <row r="89" ht="12.75" hidden="1">
      <c r="A89" s="58">
        <v>300</v>
      </c>
    </row>
    <row r="90" ht="12.75" hidden="1">
      <c r="A90" s="57">
        <v>301</v>
      </c>
    </row>
    <row r="91" ht="12.75" hidden="1">
      <c r="A91" s="58">
        <v>302</v>
      </c>
    </row>
    <row r="92" ht="12.75" hidden="1">
      <c r="A92" s="57">
        <v>303</v>
      </c>
    </row>
    <row r="93" ht="12.75" hidden="1">
      <c r="A93" s="58">
        <v>304</v>
      </c>
    </row>
    <row r="94" ht="12.75" hidden="1">
      <c r="A94" s="57">
        <v>305</v>
      </c>
    </row>
    <row r="95" ht="12.75" hidden="1">
      <c r="A95" s="58">
        <v>306</v>
      </c>
    </row>
    <row r="96" ht="12.75" hidden="1">
      <c r="A96" s="57">
        <v>307</v>
      </c>
    </row>
    <row r="97" ht="12.75" hidden="1">
      <c r="A97" s="58">
        <v>308</v>
      </c>
    </row>
    <row r="98" ht="12.75" hidden="1">
      <c r="A98" s="57">
        <v>309</v>
      </c>
    </row>
    <row r="99" ht="12.75" hidden="1">
      <c r="A99" s="58">
        <v>310</v>
      </c>
    </row>
    <row r="100" ht="12.75" hidden="1">
      <c r="A100" s="57">
        <v>311</v>
      </c>
    </row>
    <row r="101" ht="12.75" hidden="1">
      <c r="A101" s="58">
        <v>312</v>
      </c>
    </row>
    <row r="102" ht="12.75" hidden="1">
      <c r="A102" s="57">
        <v>313</v>
      </c>
    </row>
    <row r="103" ht="12.75" hidden="1">
      <c r="A103" s="58">
        <v>314</v>
      </c>
    </row>
    <row r="104" ht="12.75" hidden="1">
      <c r="A104" s="57">
        <v>315</v>
      </c>
    </row>
    <row r="105" ht="12.75" hidden="1">
      <c r="A105" s="58">
        <v>316</v>
      </c>
    </row>
    <row r="106" ht="12.75" hidden="1">
      <c r="A106" s="57">
        <v>317</v>
      </c>
    </row>
    <row r="107" ht="12.75" hidden="1">
      <c r="A107" s="58">
        <v>318</v>
      </c>
    </row>
    <row r="108" ht="12.75" hidden="1">
      <c r="A108" s="57">
        <v>319</v>
      </c>
    </row>
    <row r="109" ht="12.75" hidden="1">
      <c r="A109" s="58">
        <v>320</v>
      </c>
    </row>
    <row r="110" ht="12.75" hidden="1">
      <c r="A110" s="57">
        <v>321</v>
      </c>
    </row>
    <row r="111" ht="12.75" hidden="1">
      <c r="A111" s="58">
        <v>322</v>
      </c>
    </row>
    <row r="112" ht="12.75" hidden="1">
      <c r="A112" s="57">
        <v>323</v>
      </c>
    </row>
    <row r="113" ht="12.75" hidden="1">
      <c r="A113" s="58">
        <v>324</v>
      </c>
    </row>
    <row r="114" ht="12.75" hidden="1">
      <c r="A114" s="57">
        <v>325</v>
      </c>
    </row>
    <row r="115" ht="12.75" hidden="1">
      <c r="A115" s="58">
        <v>326</v>
      </c>
    </row>
    <row r="116" ht="12.75" hidden="1">
      <c r="A116" s="57">
        <v>327</v>
      </c>
    </row>
    <row r="117" ht="12.75" hidden="1">
      <c r="A117" s="58">
        <v>328</v>
      </c>
    </row>
    <row r="118" ht="12.75" hidden="1">
      <c r="A118" s="57">
        <v>329</v>
      </c>
    </row>
    <row r="119" ht="12.75" hidden="1">
      <c r="A119" s="58">
        <v>330</v>
      </c>
    </row>
    <row r="120" ht="12.75" hidden="1">
      <c r="A120" s="57">
        <v>331</v>
      </c>
    </row>
    <row r="121" ht="12.75" hidden="1">
      <c r="A121" s="58">
        <v>332</v>
      </c>
    </row>
    <row r="122" ht="12.75" hidden="1">
      <c r="A122" s="57">
        <v>333</v>
      </c>
    </row>
    <row r="123" ht="12.75" hidden="1">
      <c r="A123" s="58">
        <v>334</v>
      </c>
    </row>
    <row r="124" ht="12.75" hidden="1"/>
    <row r="125" ht="12.75" hidden="1"/>
  </sheetData>
  <sheetProtection/>
  <printOptions gridLines="1" horizontalCentered="1" verticalCentered="1"/>
  <pageMargins left="0.7" right="0.75" top="1.01" bottom="1" header="0.8" footer="0"/>
  <pageSetup horizontalDpi="300" verticalDpi="300" orientation="portrait" pageOrder="overThenDown" r:id="rId3"/>
  <headerFooter alignWithMargins="0">
    <oddHeader>&amp;LFences in the NE-oriented grid examined after the Northridge earthquake.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42"/>
  <sheetViews>
    <sheetView zoomScalePageLayoutView="0" workbookViewId="0" topLeftCell="A7">
      <selection activeCell="A7" sqref="A7"/>
      <selection activeCell="A1" sqref="A1"/>
    </sheetView>
  </sheetViews>
  <sheetFormatPr defaultColWidth="9.140625" defaultRowHeight="12.75"/>
  <cols>
    <col min="1" max="1" width="5.8515625" style="4" customWidth="1"/>
    <col min="2" max="2" width="7.140625" style="8" customWidth="1"/>
    <col min="3" max="3" width="6.7109375" style="7" customWidth="1"/>
    <col min="4" max="4" width="5.8515625" style="7" customWidth="1"/>
    <col min="5" max="5" width="2.7109375" style="1" hidden="1" customWidth="1"/>
    <col min="6" max="6" width="2.421875" style="1" customWidth="1"/>
    <col min="7" max="7" width="4.28125" style="1" customWidth="1"/>
    <col min="8" max="8" width="2.7109375" style="1" customWidth="1"/>
    <col min="9" max="9" width="6.57421875" style="2" customWidth="1"/>
    <col min="10" max="10" width="4.8515625" style="142" customWidth="1"/>
    <col min="11" max="11" width="4.57421875" style="1" customWidth="1"/>
    <col min="12" max="12" width="3.28125" style="54" customWidth="1"/>
    <col min="13" max="17" width="2.140625" style="1" customWidth="1"/>
    <col min="18" max="18" width="2.421875" style="1" customWidth="1"/>
    <col min="19" max="19" width="2.140625" style="1" customWidth="1"/>
    <col min="20" max="20" width="5.140625" style="7" customWidth="1"/>
    <col min="21" max="21" width="5.57421875" style="7" customWidth="1"/>
    <col min="22" max="22" width="0" style="0" hidden="1" customWidth="1"/>
  </cols>
  <sheetData>
    <row r="1" spans="2:21" ht="13.5" hidden="1" thickBot="1">
      <c r="B1" s="8" t="s">
        <v>342</v>
      </c>
      <c r="C1" s="23"/>
      <c r="D1" s="23"/>
      <c r="E1" s="24"/>
      <c r="F1" s="24" t="s">
        <v>41</v>
      </c>
      <c r="G1" s="24"/>
      <c r="H1" s="24"/>
      <c r="I1" s="55"/>
      <c r="J1" s="25"/>
      <c r="K1" s="24"/>
      <c r="L1" s="50"/>
      <c r="M1" s="24"/>
      <c r="N1" s="24"/>
      <c r="O1" s="24"/>
      <c r="P1" s="24"/>
      <c r="Q1" s="24"/>
      <c r="R1" s="24"/>
      <c r="S1" s="24"/>
      <c r="T1" s="23"/>
      <c r="U1" s="38"/>
    </row>
    <row r="2" spans="3:21" ht="13.5" hidden="1" thickBot="1">
      <c r="C2" s="6"/>
      <c r="D2" s="6"/>
      <c r="E2" s="4"/>
      <c r="F2" s="4" t="s">
        <v>41</v>
      </c>
      <c r="G2" s="4"/>
      <c r="H2" s="4"/>
      <c r="I2" s="9"/>
      <c r="J2" s="5"/>
      <c r="K2" s="4"/>
      <c r="L2" s="51"/>
      <c r="M2" s="4"/>
      <c r="N2" s="4"/>
      <c r="O2" s="4"/>
      <c r="P2" s="4"/>
      <c r="Q2" s="4"/>
      <c r="R2" s="4"/>
      <c r="S2" s="4"/>
      <c r="T2" s="6"/>
      <c r="U2" s="39"/>
    </row>
    <row r="3" spans="3:21" ht="13.5" hidden="1" thickBot="1">
      <c r="C3" s="6"/>
      <c r="D3" s="6"/>
      <c r="E3" s="4"/>
      <c r="F3" s="4" t="s">
        <v>41</v>
      </c>
      <c r="G3" s="4"/>
      <c r="H3" s="4"/>
      <c r="I3" s="9"/>
      <c r="J3" s="5"/>
      <c r="K3" s="4"/>
      <c r="L3" s="51"/>
      <c r="M3" s="4"/>
      <c r="N3" s="4"/>
      <c r="O3" s="4"/>
      <c r="P3" s="4"/>
      <c r="Q3" s="4"/>
      <c r="R3" s="4"/>
      <c r="S3" s="4"/>
      <c r="T3" s="6"/>
      <c r="U3" s="39"/>
    </row>
    <row r="4" spans="3:21" ht="13.5" hidden="1" thickBot="1">
      <c r="C4" s="6"/>
      <c r="D4" s="6"/>
      <c r="E4" s="4"/>
      <c r="F4" s="4" t="s">
        <v>41</v>
      </c>
      <c r="G4" s="4"/>
      <c r="H4" s="4"/>
      <c r="I4" s="9"/>
      <c r="J4" s="5"/>
      <c r="K4" s="4"/>
      <c r="L4" s="51"/>
      <c r="M4" s="4"/>
      <c r="N4" s="4"/>
      <c r="O4" s="4"/>
      <c r="P4" s="4"/>
      <c r="Q4" s="4"/>
      <c r="R4" s="4"/>
      <c r="S4" s="4"/>
      <c r="T4" s="6"/>
      <c r="U4" s="39"/>
    </row>
    <row r="5" spans="3:21" ht="13.5" hidden="1" thickBot="1">
      <c r="C5" s="6"/>
      <c r="D5" s="6"/>
      <c r="E5" s="4"/>
      <c r="F5" s="4" t="s">
        <v>41</v>
      </c>
      <c r="G5" s="4"/>
      <c r="H5" s="4"/>
      <c r="I5" s="9"/>
      <c r="J5" s="5"/>
      <c r="K5" s="4"/>
      <c r="L5" s="51"/>
      <c r="M5" s="4"/>
      <c r="N5" s="4"/>
      <c r="O5" s="4"/>
      <c r="P5" s="4"/>
      <c r="Q5" s="4"/>
      <c r="R5" s="4"/>
      <c r="S5" s="4"/>
      <c r="T5" s="6"/>
      <c r="U5" s="39"/>
    </row>
    <row r="6" spans="3:21" ht="13.5" hidden="1" thickBot="1">
      <c r="C6" s="6"/>
      <c r="D6" s="6"/>
      <c r="E6" s="4"/>
      <c r="F6" s="4" t="s">
        <v>41</v>
      </c>
      <c r="G6" s="4"/>
      <c r="H6" s="4"/>
      <c r="I6" s="9"/>
      <c r="J6" s="5"/>
      <c r="K6" s="4"/>
      <c r="L6" s="51"/>
      <c r="M6" s="4"/>
      <c r="N6" s="4"/>
      <c r="O6" s="4"/>
      <c r="P6" s="4"/>
      <c r="Q6" s="4"/>
      <c r="R6" s="4"/>
      <c r="S6" s="4"/>
      <c r="T6" s="6"/>
      <c r="U6" s="39"/>
    </row>
    <row r="7" spans="1:21" s="45" customFormat="1" ht="13.5" thickBot="1">
      <c r="A7" s="42"/>
      <c r="B7" s="10"/>
      <c r="C7" s="18" t="s">
        <v>0</v>
      </c>
      <c r="D7" s="19"/>
      <c r="E7" s="19"/>
      <c r="F7" s="19"/>
      <c r="G7" s="19"/>
      <c r="H7" s="19"/>
      <c r="I7" s="20"/>
      <c r="J7" s="141"/>
      <c r="K7" s="19"/>
      <c r="L7" s="19"/>
      <c r="M7" s="18" t="s">
        <v>1</v>
      </c>
      <c r="N7" s="19"/>
      <c r="O7" s="19"/>
      <c r="P7" s="19"/>
      <c r="Q7" s="19"/>
      <c r="R7" s="19"/>
      <c r="S7" s="19"/>
      <c r="T7" s="19"/>
      <c r="U7" s="21"/>
    </row>
    <row r="8" spans="1:21" s="46" customFormat="1" ht="141" customHeight="1" thickBot="1">
      <c r="A8" s="49" t="s">
        <v>2</v>
      </c>
      <c r="B8" s="11" t="s">
        <v>3</v>
      </c>
      <c r="C8" s="14" t="s">
        <v>4</v>
      </c>
      <c r="D8" s="15" t="s">
        <v>5</v>
      </c>
      <c r="E8" s="15" t="s">
        <v>346</v>
      </c>
      <c r="F8" s="15" t="s">
        <v>347</v>
      </c>
      <c r="G8" s="15" t="s">
        <v>7</v>
      </c>
      <c r="H8" s="15" t="s">
        <v>8</v>
      </c>
      <c r="I8" s="16" t="s">
        <v>9</v>
      </c>
      <c r="J8" s="16" t="s">
        <v>10</v>
      </c>
      <c r="K8" s="15" t="s">
        <v>11</v>
      </c>
      <c r="L8" s="44" t="s">
        <v>12</v>
      </c>
      <c r="M8" s="14" t="s">
        <v>348</v>
      </c>
      <c r="N8" s="15" t="s">
        <v>13</v>
      </c>
      <c r="O8" s="15" t="s">
        <v>14</v>
      </c>
      <c r="P8" s="15" t="s">
        <v>15</v>
      </c>
      <c r="Q8" s="15" t="s">
        <v>16</v>
      </c>
      <c r="R8" s="15" t="s">
        <v>17</v>
      </c>
      <c r="S8" s="15" t="s">
        <v>18</v>
      </c>
      <c r="T8" s="15" t="s">
        <v>19</v>
      </c>
      <c r="U8" s="17" t="s">
        <v>20</v>
      </c>
    </row>
    <row r="9" spans="1:21" ht="12.75">
      <c r="A9" s="57">
        <v>1</v>
      </c>
      <c r="B9" s="3" t="s">
        <v>144</v>
      </c>
      <c r="C9" s="35">
        <v>5.7531</v>
      </c>
      <c r="D9" s="3">
        <v>269</v>
      </c>
      <c r="E9" s="33" t="s">
        <v>145</v>
      </c>
      <c r="F9" s="33" t="s">
        <v>34</v>
      </c>
      <c r="G9" s="33">
        <v>9</v>
      </c>
      <c r="H9" s="33" t="s">
        <v>145</v>
      </c>
      <c r="I9" s="34">
        <v>28.956000000000003</v>
      </c>
      <c r="J9" s="140">
        <v>1.8288000000000002</v>
      </c>
      <c r="K9" s="3">
        <v>0</v>
      </c>
      <c r="L9" s="56" t="s">
        <v>145</v>
      </c>
      <c r="M9" s="33"/>
      <c r="N9" s="33"/>
      <c r="O9" s="33"/>
      <c r="P9" s="33"/>
      <c r="Q9" s="33"/>
      <c r="R9" s="33" t="s">
        <v>37</v>
      </c>
      <c r="S9" s="33"/>
      <c r="T9" s="3"/>
      <c r="U9" s="3"/>
    </row>
    <row r="10" spans="1:21" ht="12.75">
      <c r="A10" s="58">
        <v>2</v>
      </c>
      <c r="B10" s="3" t="s">
        <v>146</v>
      </c>
      <c r="C10" s="35">
        <v>4.4958</v>
      </c>
      <c r="D10" s="3">
        <v>349</v>
      </c>
      <c r="E10" s="33" t="s">
        <v>145</v>
      </c>
      <c r="F10" s="33" t="s">
        <v>34</v>
      </c>
      <c r="G10" s="33">
        <v>7</v>
      </c>
      <c r="H10" s="33" t="s">
        <v>145</v>
      </c>
      <c r="I10" s="34">
        <v>35.052</v>
      </c>
      <c r="J10" s="140">
        <v>1.8288000000000002</v>
      </c>
      <c r="K10" s="3">
        <v>170</v>
      </c>
      <c r="L10" s="52" t="s">
        <v>145</v>
      </c>
      <c r="M10" s="33"/>
      <c r="N10" s="33"/>
      <c r="O10" s="33"/>
      <c r="P10" s="33" t="s">
        <v>37</v>
      </c>
      <c r="Q10" s="33"/>
      <c r="R10" s="33"/>
      <c r="S10" s="33"/>
      <c r="T10" s="3">
        <v>180</v>
      </c>
      <c r="U10" s="3"/>
    </row>
    <row r="11" spans="1:21" ht="12.75">
      <c r="A11" s="57">
        <v>3</v>
      </c>
      <c r="B11" s="3" t="s">
        <v>147</v>
      </c>
      <c r="C11" s="35">
        <v>2.2479</v>
      </c>
      <c r="D11" s="3">
        <v>282</v>
      </c>
      <c r="E11" s="33" t="s">
        <v>145</v>
      </c>
      <c r="F11" s="33" t="s">
        <v>34</v>
      </c>
      <c r="G11" s="33">
        <v>8</v>
      </c>
      <c r="H11" s="33" t="s">
        <v>35</v>
      </c>
      <c r="I11" s="34">
        <v>35.052</v>
      </c>
      <c r="J11" s="140">
        <v>1.8288000000000002</v>
      </c>
      <c r="K11" s="3">
        <v>0</v>
      </c>
      <c r="L11" s="52" t="s">
        <v>145</v>
      </c>
      <c r="M11" s="33"/>
      <c r="N11" s="33" t="s">
        <v>37</v>
      </c>
      <c r="O11" s="33"/>
      <c r="P11" s="33"/>
      <c r="Q11" s="33"/>
      <c r="R11" s="33"/>
      <c r="S11" s="33"/>
      <c r="T11" s="3"/>
      <c r="U11" s="3"/>
    </row>
    <row r="12" spans="1:21" ht="12.75">
      <c r="A12" s="58">
        <v>4</v>
      </c>
      <c r="B12" s="3" t="s">
        <v>148</v>
      </c>
      <c r="C12" s="35">
        <v>2.2479</v>
      </c>
      <c r="D12" s="3">
        <v>282</v>
      </c>
      <c r="E12" s="33" t="s">
        <v>145</v>
      </c>
      <c r="F12" s="33" t="s">
        <v>34</v>
      </c>
      <c r="G12" s="33">
        <v>8</v>
      </c>
      <c r="H12" s="33" t="s">
        <v>35</v>
      </c>
      <c r="I12" s="34">
        <v>32.004000000000005</v>
      </c>
      <c r="J12" s="140">
        <v>1.8288000000000002</v>
      </c>
      <c r="K12" s="3">
        <v>0</v>
      </c>
      <c r="L12" s="52" t="s">
        <v>145</v>
      </c>
      <c r="M12" s="33"/>
      <c r="N12" s="33"/>
      <c r="O12" s="33"/>
      <c r="P12" s="33"/>
      <c r="Q12" s="33" t="s">
        <v>37</v>
      </c>
      <c r="R12" s="33"/>
      <c r="S12" s="33"/>
      <c r="T12" s="3"/>
      <c r="U12" s="3">
        <v>90</v>
      </c>
    </row>
    <row r="13" spans="1:21" ht="12.75">
      <c r="A13" s="57">
        <v>5</v>
      </c>
      <c r="B13" s="3" t="s">
        <v>149</v>
      </c>
      <c r="C13" s="35">
        <v>9.753599999999999</v>
      </c>
      <c r="D13" s="3">
        <v>247</v>
      </c>
      <c r="E13" s="33" t="s">
        <v>145</v>
      </c>
      <c r="F13" s="33" t="s">
        <v>34</v>
      </c>
      <c r="G13" s="33">
        <v>8</v>
      </c>
      <c r="H13" s="33" t="s">
        <v>145</v>
      </c>
      <c r="I13" s="34">
        <v>32.004000000000005</v>
      </c>
      <c r="J13" s="140">
        <v>1.6764000000000001</v>
      </c>
      <c r="K13" s="3">
        <v>0</v>
      </c>
      <c r="L13" s="52" t="s">
        <v>145</v>
      </c>
      <c r="M13" s="33"/>
      <c r="N13" s="33"/>
      <c r="O13" s="33"/>
      <c r="P13" s="33"/>
      <c r="Q13" s="33" t="s">
        <v>37</v>
      </c>
      <c r="R13" s="33"/>
      <c r="S13" s="33"/>
      <c r="T13" s="3"/>
      <c r="U13" s="3"/>
    </row>
    <row r="14" spans="1:21" ht="12.75">
      <c r="A14" s="58">
        <v>6</v>
      </c>
      <c r="B14" s="3" t="s">
        <v>150</v>
      </c>
      <c r="C14" s="35">
        <v>9.753599999999999</v>
      </c>
      <c r="D14" s="3">
        <v>247</v>
      </c>
      <c r="E14" s="33" t="s">
        <v>145</v>
      </c>
      <c r="F14" s="33" t="s">
        <v>34</v>
      </c>
      <c r="G14" s="33">
        <v>8</v>
      </c>
      <c r="H14" s="33" t="s">
        <v>145</v>
      </c>
      <c r="I14" s="34">
        <v>3.048</v>
      </c>
      <c r="J14" s="140">
        <v>2.286</v>
      </c>
      <c r="K14" s="3">
        <v>0</v>
      </c>
      <c r="L14" s="52" t="s">
        <v>145</v>
      </c>
      <c r="M14" s="33"/>
      <c r="N14" s="33"/>
      <c r="O14" s="33"/>
      <c r="P14" s="33"/>
      <c r="Q14" s="33" t="s">
        <v>37</v>
      </c>
      <c r="R14" s="33"/>
      <c r="S14" s="33"/>
      <c r="T14" s="3"/>
      <c r="U14" s="3">
        <v>270</v>
      </c>
    </row>
    <row r="15" spans="1:21" ht="12.75">
      <c r="A15" s="57">
        <v>7</v>
      </c>
      <c r="B15" s="3" t="s">
        <v>151</v>
      </c>
      <c r="C15" s="35">
        <v>3.3146999999999998</v>
      </c>
      <c r="D15" s="3">
        <v>224</v>
      </c>
      <c r="E15" s="33" t="s">
        <v>145</v>
      </c>
      <c r="F15" s="33" t="s">
        <v>34</v>
      </c>
      <c r="G15" s="33">
        <v>8</v>
      </c>
      <c r="H15" s="33" t="s">
        <v>145</v>
      </c>
      <c r="I15" s="34">
        <v>16.764</v>
      </c>
      <c r="J15" s="140">
        <v>1.8288000000000002</v>
      </c>
      <c r="K15" s="3">
        <v>5</v>
      </c>
      <c r="L15" s="52" t="s">
        <v>145</v>
      </c>
      <c r="M15" s="33"/>
      <c r="N15" s="33"/>
      <c r="O15" s="33"/>
      <c r="P15" s="33"/>
      <c r="Q15" s="33"/>
      <c r="R15" s="33"/>
      <c r="S15" s="33" t="s">
        <v>37</v>
      </c>
      <c r="T15" s="3"/>
      <c r="U15" s="3"/>
    </row>
    <row r="16" spans="1:21" ht="12.75">
      <c r="A16" s="58">
        <v>8</v>
      </c>
      <c r="B16" s="3" t="s">
        <v>401</v>
      </c>
      <c r="C16" s="35">
        <v>3.3528</v>
      </c>
      <c r="D16" s="3">
        <v>32</v>
      </c>
      <c r="E16" s="33" t="s">
        <v>145</v>
      </c>
      <c r="F16" s="33" t="s">
        <v>34</v>
      </c>
      <c r="G16" s="33">
        <v>8</v>
      </c>
      <c r="H16" s="33" t="s">
        <v>35</v>
      </c>
      <c r="I16" s="34">
        <v>15.24</v>
      </c>
      <c r="J16" s="140" t="s">
        <v>35</v>
      </c>
      <c r="K16" s="3">
        <v>0</v>
      </c>
      <c r="L16" s="52" t="s">
        <v>145</v>
      </c>
      <c r="M16" s="33" t="s">
        <v>37</v>
      </c>
      <c r="N16" s="33"/>
      <c r="O16" s="33"/>
      <c r="P16" s="33"/>
      <c r="Q16" s="33"/>
      <c r="R16" s="33"/>
      <c r="S16" s="33"/>
      <c r="T16" s="3"/>
      <c r="U16" s="3"/>
    </row>
    <row r="17" spans="1:21" ht="12.75">
      <c r="A17" s="57">
        <v>9</v>
      </c>
      <c r="B17" s="3" t="s">
        <v>152</v>
      </c>
      <c r="C17" s="35">
        <v>16.2306</v>
      </c>
      <c r="D17" s="3">
        <v>303</v>
      </c>
      <c r="E17" s="33" t="s">
        <v>145</v>
      </c>
      <c r="F17" s="33" t="s">
        <v>34</v>
      </c>
      <c r="G17" s="33">
        <v>8</v>
      </c>
      <c r="H17" s="33" t="s">
        <v>47</v>
      </c>
      <c r="I17" s="34">
        <v>31.3944</v>
      </c>
      <c r="J17" s="140">
        <v>1.8288000000000002</v>
      </c>
      <c r="K17" s="3">
        <v>0</v>
      </c>
      <c r="L17" s="40" t="s">
        <v>145</v>
      </c>
      <c r="M17" s="33"/>
      <c r="N17" s="33"/>
      <c r="O17" s="33"/>
      <c r="P17" s="33"/>
      <c r="Q17" s="33"/>
      <c r="R17" s="33" t="s">
        <v>37</v>
      </c>
      <c r="S17" s="33"/>
      <c r="T17" s="3"/>
      <c r="U17" s="3"/>
    </row>
    <row r="18" spans="1:21" ht="12.75">
      <c r="A18" s="58">
        <v>10</v>
      </c>
      <c r="B18" s="3" t="s">
        <v>153</v>
      </c>
      <c r="C18" s="35">
        <v>16.2306</v>
      </c>
      <c r="D18" s="3">
        <v>303</v>
      </c>
      <c r="E18" s="33" t="s">
        <v>145</v>
      </c>
      <c r="F18" s="33" t="s">
        <v>34</v>
      </c>
      <c r="G18" s="33">
        <v>8</v>
      </c>
      <c r="H18" s="33" t="s">
        <v>47</v>
      </c>
      <c r="I18" s="34">
        <v>30.1752</v>
      </c>
      <c r="J18" s="140">
        <v>1.8288000000000002</v>
      </c>
      <c r="K18" s="3">
        <v>0</v>
      </c>
      <c r="L18" s="40" t="s">
        <v>145</v>
      </c>
      <c r="M18" s="33"/>
      <c r="N18" s="33"/>
      <c r="O18" s="33"/>
      <c r="P18" s="33"/>
      <c r="Q18" s="33"/>
      <c r="R18" s="33" t="s">
        <v>37</v>
      </c>
      <c r="S18" s="33"/>
      <c r="T18" s="3"/>
      <c r="U18" s="3"/>
    </row>
    <row r="19" spans="1:21" ht="12.75">
      <c r="A19" s="57">
        <v>11</v>
      </c>
      <c r="B19" s="3" t="s">
        <v>154</v>
      </c>
      <c r="C19" s="35">
        <v>11.5824</v>
      </c>
      <c r="D19" s="3">
        <v>127</v>
      </c>
      <c r="E19" s="33" t="s">
        <v>145</v>
      </c>
      <c r="F19" s="33" t="s">
        <v>34</v>
      </c>
      <c r="G19" s="33">
        <v>8</v>
      </c>
      <c r="H19" s="33" t="s">
        <v>35</v>
      </c>
      <c r="I19" s="34">
        <v>13.716000000000001</v>
      </c>
      <c r="J19" s="140">
        <v>1.8288000000000002</v>
      </c>
      <c r="K19" s="3">
        <v>0</v>
      </c>
      <c r="L19" s="52" t="s">
        <v>145</v>
      </c>
      <c r="M19" s="33"/>
      <c r="N19" s="33"/>
      <c r="O19" s="33" t="s">
        <v>37</v>
      </c>
      <c r="P19" s="33"/>
      <c r="Q19" s="33"/>
      <c r="R19" s="33"/>
      <c r="S19" s="33"/>
      <c r="T19" s="3"/>
      <c r="U19" s="3"/>
    </row>
    <row r="20" spans="1:21" ht="12.75">
      <c r="A20" s="58">
        <v>12</v>
      </c>
      <c r="B20" s="3" t="s">
        <v>155</v>
      </c>
      <c r="C20" s="35">
        <v>25.374599999999997</v>
      </c>
      <c r="D20" s="3">
        <v>122</v>
      </c>
      <c r="E20" s="33" t="s">
        <v>343</v>
      </c>
      <c r="F20" s="33" t="s">
        <v>34</v>
      </c>
      <c r="G20" s="33">
        <v>7</v>
      </c>
      <c r="H20" s="33" t="s">
        <v>35</v>
      </c>
      <c r="I20" s="34">
        <v>4.8768</v>
      </c>
      <c r="J20" s="140" t="s">
        <v>35</v>
      </c>
      <c r="K20" s="3">
        <v>0</v>
      </c>
      <c r="L20" s="52" t="s">
        <v>145</v>
      </c>
      <c r="M20" s="33"/>
      <c r="N20" s="33"/>
      <c r="O20" s="33" t="s">
        <v>37</v>
      </c>
      <c r="P20" s="33"/>
      <c r="Q20" s="33"/>
      <c r="R20" s="33"/>
      <c r="S20" s="33"/>
      <c r="T20" s="3"/>
      <c r="U20" s="3"/>
    </row>
    <row r="21" spans="1:21" ht="12.75">
      <c r="A21" s="57">
        <v>13</v>
      </c>
      <c r="B21" s="3" t="s">
        <v>156</v>
      </c>
      <c r="C21" s="35">
        <v>8.1915</v>
      </c>
      <c r="D21" s="3">
        <v>35</v>
      </c>
      <c r="E21" s="33" t="s">
        <v>145</v>
      </c>
      <c r="F21" s="33" t="s">
        <v>34</v>
      </c>
      <c r="G21" s="33">
        <v>8</v>
      </c>
      <c r="H21" s="33" t="s">
        <v>145</v>
      </c>
      <c r="I21" s="34">
        <v>21.336000000000002</v>
      </c>
      <c r="J21" s="140">
        <v>1.6764000000000001</v>
      </c>
      <c r="K21" s="3">
        <v>0</v>
      </c>
      <c r="L21" s="52" t="s">
        <v>145</v>
      </c>
      <c r="M21" s="33"/>
      <c r="N21" s="33"/>
      <c r="O21" s="33"/>
      <c r="P21" s="33" t="s">
        <v>37</v>
      </c>
      <c r="Q21" s="33"/>
      <c r="R21" s="33"/>
      <c r="S21" s="33"/>
      <c r="T21" s="3"/>
      <c r="U21" s="3"/>
    </row>
    <row r="22" spans="1:21" ht="12.75">
      <c r="A22" s="58">
        <v>14</v>
      </c>
      <c r="B22" s="3" t="s">
        <v>157</v>
      </c>
      <c r="C22" s="35">
        <v>6.400799999999999</v>
      </c>
      <c r="D22" s="3">
        <v>222</v>
      </c>
      <c r="E22" s="33" t="s">
        <v>145</v>
      </c>
      <c r="F22" s="33" t="s">
        <v>34</v>
      </c>
      <c r="G22" s="33">
        <v>8</v>
      </c>
      <c r="H22" s="33" t="s">
        <v>145</v>
      </c>
      <c r="I22" s="34">
        <v>11.5824</v>
      </c>
      <c r="J22" s="140">
        <v>1.8288000000000002</v>
      </c>
      <c r="K22" s="3">
        <v>0</v>
      </c>
      <c r="L22" s="52" t="s">
        <v>145</v>
      </c>
      <c r="M22" s="33"/>
      <c r="N22" s="33"/>
      <c r="O22" s="33"/>
      <c r="P22" s="33" t="s">
        <v>37</v>
      </c>
      <c r="Q22" s="33"/>
      <c r="R22" s="33"/>
      <c r="S22" s="33"/>
      <c r="T22" s="3"/>
      <c r="U22" s="3"/>
    </row>
    <row r="23" spans="1:21" ht="12.75">
      <c r="A23" s="57">
        <v>15</v>
      </c>
      <c r="B23" s="3" t="s">
        <v>158</v>
      </c>
      <c r="C23" s="35">
        <v>6.400799999999999</v>
      </c>
      <c r="D23" s="3">
        <v>222</v>
      </c>
      <c r="E23" s="33" t="s">
        <v>145</v>
      </c>
      <c r="F23" s="33" t="s">
        <v>34</v>
      </c>
      <c r="G23" s="33">
        <v>8</v>
      </c>
      <c r="H23" s="33" t="s">
        <v>145</v>
      </c>
      <c r="I23" s="34">
        <v>28.651200000000003</v>
      </c>
      <c r="J23" s="140">
        <v>1.8288000000000002</v>
      </c>
      <c r="K23" s="3">
        <v>0</v>
      </c>
      <c r="L23" s="52" t="s">
        <v>145</v>
      </c>
      <c r="M23" s="33"/>
      <c r="N23" s="33"/>
      <c r="O23" s="33"/>
      <c r="P23" s="33" t="s">
        <v>37</v>
      </c>
      <c r="Q23" s="33"/>
      <c r="R23" s="33"/>
      <c r="S23" s="33"/>
      <c r="T23" s="3"/>
      <c r="U23" s="3"/>
    </row>
    <row r="24" spans="1:21" ht="12.75">
      <c r="A24" s="58">
        <v>16</v>
      </c>
      <c r="B24" s="3" t="s">
        <v>159</v>
      </c>
      <c r="C24" s="35">
        <v>19.811999999999998</v>
      </c>
      <c r="D24" s="3">
        <v>356</v>
      </c>
      <c r="E24" s="33" t="s">
        <v>343</v>
      </c>
      <c r="F24" s="33" t="s">
        <v>41</v>
      </c>
      <c r="G24" s="33">
        <v>8</v>
      </c>
      <c r="H24" s="33" t="s">
        <v>47</v>
      </c>
      <c r="I24" s="34">
        <v>27.432000000000002</v>
      </c>
      <c r="J24" s="140">
        <v>0.6096</v>
      </c>
      <c r="K24" s="3">
        <v>0</v>
      </c>
      <c r="L24" s="40" t="s">
        <v>145</v>
      </c>
      <c r="M24" s="33"/>
      <c r="N24" s="33"/>
      <c r="O24" s="33"/>
      <c r="P24" s="33"/>
      <c r="Q24" s="33"/>
      <c r="R24" s="33" t="s">
        <v>37</v>
      </c>
      <c r="S24" s="33"/>
      <c r="T24" s="3"/>
      <c r="U24" s="3"/>
    </row>
    <row r="25" spans="1:21" ht="12.75">
      <c r="A25" s="57">
        <v>17</v>
      </c>
      <c r="B25" s="3" t="s">
        <v>160</v>
      </c>
      <c r="C25" s="35">
        <v>19.811999999999998</v>
      </c>
      <c r="D25" s="3">
        <v>356</v>
      </c>
      <c r="E25" s="33" t="s">
        <v>343</v>
      </c>
      <c r="F25" s="33" t="s">
        <v>41</v>
      </c>
      <c r="G25" s="33">
        <v>8</v>
      </c>
      <c r="H25" s="33" t="s">
        <v>47</v>
      </c>
      <c r="I25" s="34">
        <v>33.2232</v>
      </c>
      <c r="J25" s="140">
        <v>1.8288000000000002</v>
      </c>
      <c r="K25" s="3">
        <v>0</v>
      </c>
      <c r="L25" s="40" t="s">
        <v>145</v>
      </c>
      <c r="M25" s="33"/>
      <c r="N25" s="33" t="s">
        <v>37</v>
      </c>
      <c r="O25" s="33"/>
      <c r="P25" s="33"/>
      <c r="Q25" s="33"/>
      <c r="R25" s="33"/>
      <c r="S25" s="33"/>
      <c r="T25" s="3"/>
      <c r="U25" s="3"/>
    </row>
    <row r="26" spans="1:21" ht="12.75">
      <c r="A26" s="58">
        <v>18</v>
      </c>
      <c r="B26" s="3" t="s">
        <v>161</v>
      </c>
      <c r="C26" s="35">
        <v>28.956</v>
      </c>
      <c r="D26" s="3">
        <v>2</v>
      </c>
      <c r="E26" s="33" t="s">
        <v>343</v>
      </c>
      <c r="F26" s="33" t="s">
        <v>34</v>
      </c>
      <c r="G26" s="33">
        <v>7</v>
      </c>
      <c r="H26" s="33" t="s">
        <v>47</v>
      </c>
      <c r="I26" s="34">
        <v>19.812</v>
      </c>
      <c r="J26" s="140">
        <v>0.762</v>
      </c>
      <c r="K26" s="3">
        <v>0</v>
      </c>
      <c r="L26" s="40" t="s">
        <v>145</v>
      </c>
      <c r="M26" s="33"/>
      <c r="N26" s="33"/>
      <c r="O26" s="33" t="s">
        <v>37</v>
      </c>
      <c r="P26" s="33"/>
      <c r="Q26" s="33"/>
      <c r="R26" s="33"/>
      <c r="S26" s="33"/>
      <c r="T26" s="3"/>
      <c r="U26" s="3"/>
    </row>
    <row r="27" spans="1:21" ht="12.75">
      <c r="A27" s="57">
        <v>19</v>
      </c>
      <c r="B27" s="3" t="s">
        <v>162</v>
      </c>
      <c r="C27" s="35">
        <v>28.956</v>
      </c>
      <c r="D27" s="3">
        <v>2</v>
      </c>
      <c r="E27" s="33" t="s">
        <v>343</v>
      </c>
      <c r="F27" s="33" t="s">
        <v>34</v>
      </c>
      <c r="G27" s="33">
        <v>7</v>
      </c>
      <c r="H27" s="33" t="s">
        <v>47</v>
      </c>
      <c r="I27" s="34">
        <v>24.9936</v>
      </c>
      <c r="J27" s="140">
        <v>0.762</v>
      </c>
      <c r="K27" s="3">
        <v>0</v>
      </c>
      <c r="L27" s="40" t="s">
        <v>145</v>
      </c>
      <c r="M27" s="33"/>
      <c r="N27" s="33"/>
      <c r="O27" s="33" t="s">
        <v>37</v>
      </c>
      <c r="P27" s="33"/>
      <c r="Q27" s="33"/>
      <c r="R27" s="33"/>
      <c r="S27" s="33"/>
      <c r="T27" s="3"/>
      <c r="U27" s="3"/>
    </row>
    <row r="28" spans="1:21" ht="12.75">
      <c r="A28" s="58">
        <v>20</v>
      </c>
      <c r="B28" s="3" t="s">
        <v>163</v>
      </c>
      <c r="C28" s="35">
        <v>18.8976</v>
      </c>
      <c r="D28" s="3">
        <v>290</v>
      </c>
      <c r="E28" s="33" t="s">
        <v>145</v>
      </c>
      <c r="F28" s="33" t="s">
        <v>34</v>
      </c>
      <c r="G28" s="33">
        <v>8</v>
      </c>
      <c r="H28" s="33" t="s">
        <v>145</v>
      </c>
      <c r="I28" s="34">
        <v>36.576</v>
      </c>
      <c r="J28" s="140">
        <v>1.8288000000000002</v>
      </c>
      <c r="K28" s="3">
        <v>0</v>
      </c>
      <c r="L28" s="52" t="s">
        <v>145</v>
      </c>
      <c r="M28" s="33"/>
      <c r="N28" s="33" t="s">
        <v>37</v>
      </c>
      <c r="O28" s="33"/>
      <c r="P28" s="33"/>
      <c r="Q28" s="33"/>
      <c r="R28" s="33"/>
      <c r="S28" s="33"/>
      <c r="T28" s="3"/>
      <c r="U28" s="3"/>
    </row>
    <row r="29" spans="1:21" ht="12.75">
      <c r="A29" s="57">
        <v>21</v>
      </c>
      <c r="B29" s="3" t="s">
        <v>164</v>
      </c>
      <c r="C29" s="35">
        <v>14.5542</v>
      </c>
      <c r="D29" s="3">
        <v>300</v>
      </c>
      <c r="E29" s="33" t="s">
        <v>145</v>
      </c>
      <c r="F29" s="33" t="s">
        <v>34</v>
      </c>
      <c r="G29" s="33">
        <v>8</v>
      </c>
      <c r="H29" s="33" t="s">
        <v>145</v>
      </c>
      <c r="I29" s="34">
        <v>27.432000000000002</v>
      </c>
      <c r="J29" s="140">
        <v>1.8288000000000002</v>
      </c>
      <c r="K29" s="3">
        <v>0</v>
      </c>
      <c r="L29" s="52" t="s">
        <v>145</v>
      </c>
      <c r="M29" s="33"/>
      <c r="N29" s="33"/>
      <c r="O29" s="33"/>
      <c r="P29" s="33"/>
      <c r="Q29" s="33"/>
      <c r="R29" s="33" t="s">
        <v>37</v>
      </c>
      <c r="S29" s="33"/>
      <c r="T29" s="3"/>
      <c r="U29" s="3"/>
    </row>
    <row r="30" spans="1:21" ht="12.75">
      <c r="A30" s="58">
        <v>22</v>
      </c>
      <c r="B30" s="3" t="s">
        <v>165</v>
      </c>
      <c r="C30" s="35">
        <v>14.5542</v>
      </c>
      <c r="D30" s="3">
        <v>300</v>
      </c>
      <c r="E30" s="33" t="s">
        <v>145</v>
      </c>
      <c r="F30" s="33" t="s">
        <v>34</v>
      </c>
      <c r="G30" s="33">
        <v>8</v>
      </c>
      <c r="H30" s="33" t="s">
        <v>145</v>
      </c>
      <c r="I30" s="34">
        <v>32.004000000000005</v>
      </c>
      <c r="J30" s="140">
        <v>1.8288000000000002</v>
      </c>
      <c r="K30" s="3">
        <v>0</v>
      </c>
      <c r="L30" s="52" t="s">
        <v>145</v>
      </c>
      <c r="M30" s="33"/>
      <c r="N30" s="33" t="s">
        <v>37</v>
      </c>
      <c r="O30" s="33"/>
      <c r="P30" s="33"/>
      <c r="Q30" s="33"/>
      <c r="R30" s="33"/>
      <c r="S30" s="33"/>
      <c r="T30" s="3"/>
      <c r="U30" s="3"/>
    </row>
    <row r="31" spans="1:21" ht="12.75">
      <c r="A31" s="57">
        <v>23</v>
      </c>
      <c r="B31" s="3" t="s">
        <v>166</v>
      </c>
      <c r="C31" s="35">
        <v>6.9723</v>
      </c>
      <c r="D31" s="3">
        <v>345</v>
      </c>
      <c r="E31" s="33" t="s">
        <v>145</v>
      </c>
      <c r="F31" s="33" t="s">
        <v>34</v>
      </c>
      <c r="G31" s="33">
        <v>6</v>
      </c>
      <c r="H31" s="33" t="s">
        <v>145</v>
      </c>
      <c r="I31" s="34">
        <v>31.6992</v>
      </c>
      <c r="J31" s="140">
        <v>1.8288000000000002</v>
      </c>
      <c r="K31" s="3">
        <v>0</v>
      </c>
      <c r="L31" s="52" t="s">
        <v>145</v>
      </c>
      <c r="M31" s="33"/>
      <c r="N31" s="33"/>
      <c r="O31" s="33"/>
      <c r="P31" s="33" t="s">
        <v>37</v>
      </c>
      <c r="Q31" s="33"/>
      <c r="R31" s="33"/>
      <c r="S31" s="33"/>
      <c r="T31" s="3"/>
      <c r="U31" s="3"/>
    </row>
    <row r="32" spans="1:21" ht="12.75">
      <c r="A32" s="58">
        <v>24</v>
      </c>
      <c r="B32" s="3" t="s">
        <v>167</v>
      </c>
      <c r="C32" s="35">
        <v>6.9723</v>
      </c>
      <c r="D32" s="3">
        <v>345</v>
      </c>
      <c r="E32" s="33" t="s">
        <v>145</v>
      </c>
      <c r="F32" s="33" t="s">
        <v>34</v>
      </c>
      <c r="G32" s="33">
        <v>6</v>
      </c>
      <c r="H32" s="33" t="s">
        <v>145</v>
      </c>
      <c r="I32" s="34">
        <v>17.3736</v>
      </c>
      <c r="J32" s="140">
        <v>1.8288000000000002</v>
      </c>
      <c r="K32" s="3">
        <v>5</v>
      </c>
      <c r="L32" s="52" t="s">
        <v>145</v>
      </c>
      <c r="M32" s="33"/>
      <c r="N32" s="33"/>
      <c r="O32" s="33"/>
      <c r="P32" s="33" t="s">
        <v>37</v>
      </c>
      <c r="Q32" s="33"/>
      <c r="R32" s="33"/>
      <c r="S32" s="33"/>
      <c r="T32" s="3"/>
      <c r="U32" s="3"/>
    </row>
    <row r="33" spans="1:21" ht="12.75">
      <c r="A33" s="57">
        <v>25</v>
      </c>
      <c r="B33" s="3" t="s">
        <v>168</v>
      </c>
      <c r="C33" s="35">
        <v>9.2583</v>
      </c>
      <c r="D33" s="3">
        <v>78</v>
      </c>
      <c r="E33" s="33" t="s">
        <v>145</v>
      </c>
      <c r="F33" s="33" t="s">
        <v>34</v>
      </c>
      <c r="G33" s="33">
        <v>6</v>
      </c>
      <c r="H33" s="33" t="s">
        <v>145</v>
      </c>
      <c r="I33" s="34">
        <v>19.5072</v>
      </c>
      <c r="J33" s="140">
        <v>1.8288000000000002</v>
      </c>
      <c r="K33" s="3">
        <v>0</v>
      </c>
      <c r="L33" s="52" t="s">
        <v>145</v>
      </c>
      <c r="M33" s="33"/>
      <c r="N33" s="33"/>
      <c r="O33" s="33"/>
      <c r="P33" s="33"/>
      <c r="Q33" s="33"/>
      <c r="R33" s="33"/>
      <c r="S33" s="33" t="s">
        <v>37</v>
      </c>
      <c r="T33" s="3">
        <v>270</v>
      </c>
      <c r="U33" s="3"/>
    </row>
    <row r="34" spans="1:21" ht="12.75">
      <c r="A34" s="58">
        <v>26</v>
      </c>
      <c r="B34" s="3" t="s">
        <v>169</v>
      </c>
      <c r="C34" s="35">
        <v>9.2583</v>
      </c>
      <c r="D34" s="3">
        <v>78</v>
      </c>
      <c r="E34" s="33" t="s">
        <v>145</v>
      </c>
      <c r="F34" s="33" t="s">
        <v>34</v>
      </c>
      <c r="G34" s="33">
        <v>6</v>
      </c>
      <c r="H34" s="33" t="s">
        <v>145</v>
      </c>
      <c r="I34" s="34">
        <v>27.432000000000002</v>
      </c>
      <c r="J34" s="140">
        <v>1.8288000000000002</v>
      </c>
      <c r="K34" s="3">
        <v>0</v>
      </c>
      <c r="L34" s="52" t="s">
        <v>145</v>
      </c>
      <c r="M34" s="33"/>
      <c r="N34" s="33"/>
      <c r="O34" s="33" t="s">
        <v>37</v>
      </c>
      <c r="P34" s="33"/>
      <c r="Q34" s="33"/>
      <c r="R34" s="33"/>
      <c r="S34" s="33"/>
      <c r="T34" s="3"/>
      <c r="U34" s="3"/>
    </row>
    <row r="35" spans="1:21" ht="12.75">
      <c r="A35" s="57">
        <v>27</v>
      </c>
      <c r="B35" s="3" t="s">
        <v>170</v>
      </c>
      <c r="C35" s="35">
        <v>8.2296</v>
      </c>
      <c r="D35" s="3">
        <v>313</v>
      </c>
      <c r="E35" s="33" t="s">
        <v>145</v>
      </c>
      <c r="F35" s="33" t="s">
        <v>34</v>
      </c>
      <c r="G35" s="33">
        <v>8</v>
      </c>
      <c r="H35" s="33" t="s">
        <v>145</v>
      </c>
      <c r="I35" s="34">
        <v>16.764</v>
      </c>
      <c r="J35" s="140">
        <v>1.6764000000000001</v>
      </c>
      <c r="K35" s="3">
        <v>0</v>
      </c>
      <c r="L35" s="52" t="s">
        <v>145</v>
      </c>
      <c r="M35" s="33"/>
      <c r="N35" s="33"/>
      <c r="O35" s="33"/>
      <c r="P35" s="33"/>
      <c r="Q35" s="33"/>
      <c r="R35" s="33" t="s">
        <v>37</v>
      </c>
      <c r="S35" s="33"/>
      <c r="T35" s="3">
        <v>90</v>
      </c>
      <c r="U35" s="3"/>
    </row>
    <row r="36" spans="1:21" ht="12.75">
      <c r="A36" s="58">
        <v>28</v>
      </c>
      <c r="B36" s="3" t="s">
        <v>171</v>
      </c>
      <c r="C36" s="35">
        <v>7.1628</v>
      </c>
      <c r="D36" s="3">
        <v>47</v>
      </c>
      <c r="E36" s="33" t="s">
        <v>145</v>
      </c>
      <c r="F36" s="33" t="s">
        <v>34</v>
      </c>
      <c r="G36" s="33">
        <v>8</v>
      </c>
      <c r="H36" s="33" t="s">
        <v>145</v>
      </c>
      <c r="I36" s="34">
        <v>10.668000000000001</v>
      </c>
      <c r="J36" s="140">
        <v>1.423416</v>
      </c>
      <c r="K36" s="3">
        <v>0</v>
      </c>
      <c r="L36" s="52" t="s">
        <v>145</v>
      </c>
      <c r="M36" s="33"/>
      <c r="N36" s="33"/>
      <c r="O36" s="33"/>
      <c r="P36" s="33" t="s">
        <v>37</v>
      </c>
      <c r="Q36" s="33"/>
      <c r="R36" s="33"/>
      <c r="S36" s="33"/>
      <c r="T36" s="3"/>
      <c r="U36" s="3"/>
    </row>
    <row r="37" spans="1:21" ht="12.75">
      <c r="A37" s="57">
        <v>29</v>
      </c>
      <c r="B37" s="3" t="s">
        <v>172</v>
      </c>
      <c r="C37" s="35">
        <v>4.876799999999999</v>
      </c>
      <c r="D37" s="3">
        <v>331</v>
      </c>
      <c r="E37" s="33" t="s">
        <v>145</v>
      </c>
      <c r="F37" s="33" t="s">
        <v>34</v>
      </c>
      <c r="G37" s="33">
        <v>8</v>
      </c>
      <c r="H37" s="33" t="s">
        <v>145</v>
      </c>
      <c r="I37" s="34">
        <v>17.9832</v>
      </c>
      <c r="J37" s="140">
        <v>1.6764000000000001</v>
      </c>
      <c r="K37" s="3">
        <v>0</v>
      </c>
      <c r="L37" s="52" t="s">
        <v>145</v>
      </c>
      <c r="M37" s="33"/>
      <c r="N37" s="33"/>
      <c r="O37" s="33"/>
      <c r="P37" s="33"/>
      <c r="Q37" s="33"/>
      <c r="R37" s="33" t="s">
        <v>37</v>
      </c>
      <c r="S37" s="33"/>
      <c r="T37" s="3"/>
      <c r="U37" s="3"/>
    </row>
    <row r="38" spans="1:21" ht="12.75">
      <c r="A38" s="58">
        <v>30</v>
      </c>
      <c r="B38" s="3" t="s">
        <v>173</v>
      </c>
      <c r="C38" s="35">
        <v>7.581899999999999</v>
      </c>
      <c r="D38" s="3">
        <v>313</v>
      </c>
      <c r="E38" s="33" t="s">
        <v>145</v>
      </c>
      <c r="F38" s="33" t="s">
        <v>34</v>
      </c>
      <c r="G38" s="33">
        <v>8</v>
      </c>
      <c r="H38" s="33" t="s">
        <v>145</v>
      </c>
      <c r="I38" s="34">
        <v>18.288</v>
      </c>
      <c r="J38" s="140">
        <v>1.8288000000000002</v>
      </c>
      <c r="K38" s="3">
        <v>0</v>
      </c>
      <c r="L38" s="52" t="s">
        <v>145</v>
      </c>
      <c r="M38" s="33"/>
      <c r="N38" s="33"/>
      <c r="O38" s="33"/>
      <c r="P38" s="33" t="s">
        <v>37</v>
      </c>
      <c r="Q38" s="33"/>
      <c r="R38" s="33"/>
      <c r="S38" s="33"/>
      <c r="T38" s="3"/>
      <c r="U38" s="3"/>
    </row>
    <row r="39" spans="1:21" ht="12.75">
      <c r="A39" s="57">
        <v>31</v>
      </c>
      <c r="B39" s="3" t="s">
        <v>402</v>
      </c>
      <c r="C39" s="35">
        <v>3.4671</v>
      </c>
      <c r="D39" s="3">
        <v>316</v>
      </c>
      <c r="E39" s="33" t="s">
        <v>145</v>
      </c>
      <c r="F39" s="33" t="s">
        <v>34</v>
      </c>
      <c r="G39" s="33">
        <v>8</v>
      </c>
      <c r="H39" s="33" t="s">
        <v>145</v>
      </c>
      <c r="I39" s="34">
        <v>9.144</v>
      </c>
      <c r="J39" s="140">
        <v>1.8288000000000002</v>
      </c>
      <c r="K39" s="3">
        <v>0</v>
      </c>
      <c r="L39" s="52" t="s">
        <v>145</v>
      </c>
      <c r="M39" s="33" t="s">
        <v>37</v>
      </c>
      <c r="N39" s="33"/>
      <c r="O39" s="33"/>
      <c r="P39" s="33"/>
      <c r="Q39" s="33"/>
      <c r="R39" s="33"/>
      <c r="S39" s="33"/>
      <c r="T39" s="3"/>
      <c r="U39" s="3"/>
    </row>
    <row r="40" spans="1:21" ht="12.75">
      <c r="A40" s="58">
        <v>32</v>
      </c>
      <c r="B40" s="3" t="s">
        <v>174</v>
      </c>
      <c r="C40" s="35">
        <v>3.4671</v>
      </c>
      <c r="D40" s="3">
        <v>316</v>
      </c>
      <c r="E40" s="33" t="s">
        <v>145</v>
      </c>
      <c r="F40" s="33" t="s">
        <v>34</v>
      </c>
      <c r="G40" s="33">
        <v>8</v>
      </c>
      <c r="H40" s="33" t="s">
        <v>145</v>
      </c>
      <c r="I40" s="34">
        <v>30.48</v>
      </c>
      <c r="J40" s="140">
        <v>1.8288000000000002</v>
      </c>
      <c r="K40" s="3">
        <v>10</v>
      </c>
      <c r="L40" s="52" t="s">
        <v>145</v>
      </c>
      <c r="M40" s="33"/>
      <c r="N40" s="33"/>
      <c r="O40" s="33"/>
      <c r="P40" s="33"/>
      <c r="Q40" s="33"/>
      <c r="R40" s="33" t="s">
        <v>37</v>
      </c>
      <c r="S40" s="33"/>
      <c r="T40" s="3"/>
      <c r="U40" s="3"/>
    </row>
    <row r="41" spans="1:21" ht="12.75">
      <c r="A41" s="57">
        <v>33</v>
      </c>
      <c r="B41" s="3" t="s">
        <v>403</v>
      </c>
      <c r="C41" s="35">
        <v>24.2316</v>
      </c>
      <c r="D41" s="3">
        <v>285</v>
      </c>
      <c r="E41" s="33" t="s">
        <v>145</v>
      </c>
      <c r="F41" s="33" t="s">
        <v>34</v>
      </c>
      <c r="G41" s="33">
        <v>7</v>
      </c>
      <c r="H41" s="33" t="s">
        <v>35</v>
      </c>
      <c r="I41" s="34">
        <v>22.250400000000003</v>
      </c>
      <c r="J41" s="140">
        <v>1.8288000000000002</v>
      </c>
      <c r="K41" s="3">
        <v>0</v>
      </c>
      <c r="L41" s="52" t="s">
        <v>145</v>
      </c>
      <c r="M41" s="33" t="s">
        <v>37</v>
      </c>
      <c r="N41" s="33"/>
      <c r="O41" s="33"/>
      <c r="P41" s="33"/>
      <c r="Q41" s="33"/>
      <c r="R41" s="33"/>
      <c r="S41" s="33"/>
      <c r="T41" s="3"/>
      <c r="U41" s="3"/>
    </row>
    <row r="42" spans="1:21" ht="12.75">
      <c r="A42" s="58">
        <v>34</v>
      </c>
      <c r="B42" s="3" t="s">
        <v>175</v>
      </c>
      <c r="C42" s="35">
        <v>24.2316</v>
      </c>
      <c r="D42" s="3">
        <v>285</v>
      </c>
      <c r="E42" s="33" t="s">
        <v>145</v>
      </c>
      <c r="F42" s="33" t="s">
        <v>34</v>
      </c>
      <c r="G42" s="33">
        <v>7</v>
      </c>
      <c r="H42" s="33" t="s">
        <v>35</v>
      </c>
      <c r="I42" s="34">
        <v>1.524</v>
      </c>
      <c r="J42" s="140">
        <v>1.728216</v>
      </c>
      <c r="K42" s="3">
        <v>0</v>
      </c>
      <c r="L42" s="52" t="s">
        <v>145</v>
      </c>
      <c r="M42" s="33"/>
      <c r="N42" s="33"/>
      <c r="O42" s="33"/>
      <c r="P42" s="33" t="s">
        <v>37</v>
      </c>
      <c r="Q42" s="33"/>
      <c r="R42" s="33"/>
      <c r="S42" s="33"/>
      <c r="T42" s="3"/>
      <c r="U42" s="3"/>
    </row>
    <row r="43" spans="1:21" ht="12.75">
      <c r="A43" s="57">
        <v>35</v>
      </c>
      <c r="B43" s="3" t="s">
        <v>176</v>
      </c>
      <c r="C43" s="35">
        <v>20.269199999999998</v>
      </c>
      <c r="D43" s="3">
        <v>148</v>
      </c>
      <c r="E43" s="33" t="s">
        <v>343</v>
      </c>
      <c r="F43" s="33" t="s">
        <v>34</v>
      </c>
      <c r="G43" s="33">
        <v>7</v>
      </c>
      <c r="H43" s="33" t="s">
        <v>35</v>
      </c>
      <c r="I43" s="34">
        <v>5.486400000000001</v>
      </c>
      <c r="J43" s="140">
        <v>1.524</v>
      </c>
      <c r="K43" s="3">
        <v>0</v>
      </c>
      <c r="L43" s="52" t="s">
        <v>145</v>
      </c>
      <c r="M43" s="33"/>
      <c r="N43" s="33"/>
      <c r="O43" s="33"/>
      <c r="P43" s="33" t="s">
        <v>37</v>
      </c>
      <c r="Q43" s="33"/>
      <c r="R43" s="33"/>
      <c r="S43" s="33"/>
      <c r="T43" s="3"/>
      <c r="U43" s="3"/>
    </row>
    <row r="44" spans="1:21" ht="12.75">
      <c r="A44" s="58">
        <v>36</v>
      </c>
      <c r="B44" s="3" t="s">
        <v>177</v>
      </c>
      <c r="C44" s="35">
        <v>10.401299999999999</v>
      </c>
      <c r="D44" s="3">
        <v>13</v>
      </c>
      <c r="E44" s="33" t="s">
        <v>145</v>
      </c>
      <c r="F44" s="33" t="s">
        <v>41</v>
      </c>
      <c r="G44" s="33">
        <v>8</v>
      </c>
      <c r="H44" s="33" t="s">
        <v>145</v>
      </c>
      <c r="I44" s="34">
        <v>24.384</v>
      </c>
      <c r="J44" s="140">
        <v>2.4384</v>
      </c>
      <c r="K44" s="3">
        <v>5</v>
      </c>
      <c r="L44" s="52" t="s">
        <v>145</v>
      </c>
      <c r="M44" s="33"/>
      <c r="N44" s="33"/>
      <c r="O44" s="33"/>
      <c r="P44" s="33"/>
      <c r="Q44" s="33"/>
      <c r="R44" s="33" t="s">
        <v>37</v>
      </c>
      <c r="S44" s="33"/>
      <c r="T44" s="3"/>
      <c r="U44" s="3"/>
    </row>
    <row r="45" spans="1:21" ht="12.75">
      <c r="A45" s="57">
        <v>37</v>
      </c>
      <c r="B45" s="3" t="s">
        <v>178</v>
      </c>
      <c r="C45" s="35">
        <v>10.401299999999999</v>
      </c>
      <c r="D45" s="3">
        <v>13</v>
      </c>
      <c r="E45" s="33" t="s">
        <v>145</v>
      </c>
      <c r="F45" s="33" t="s">
        <v>41</v>
      </c>
      <c r="G45" s="33">
        <v>8</v>
      </c>
      <c r="H45" s="33" t="s">
        <v>145</v>
      </c>
      <c r="I45" s="34">
        <v>15.24</v>
      </c>
      <c r="J45" s="140">
        <v>1.2192</v>
      </c>
      <c r="K45" s="3">
        <v>5</v>
      </c>
      <c r="L45" s="52" t="s">
        <v>145</v>
      </c>
      <c r="M45" s="33"/>
      <c r="N45" s="33"/>
      <c r="O45" s="33"/>
      <c r="P45" s="33" t="s">
        <v>37</v>
      </c>
      <c r="Q45" s="33"/>
      <c r="R45" s="33"/>
      <c r="S45" s="33"/>
      <c r="T45" s="3"/>
      <c r="U45" s="3">
        <v>90</v>
      </c>
    </row>
    <row r="46" spans="1:21" ht="12.75">
      <c r="A46" s="58">
        <v>38</v>
      </c>
      <c r="B46" s="3" t="s">
        <v>179</v>
      </c>
      <c r="C46" s="35">
        <v>10.401299999999999</v>
      </c>
      <c r="D46" s="3">
        <v>13</v>
      </c>
      <c r="E46" s="33" t="s">
        <v>145</v>
      </c>
      <c r="F46" s="33" t="s">
        <v>41</v>
      </c>
      <c r="G46" s="33">
        <v>8</v>
      </c>
      <c r="H46" s="33" t="s">
        <v>145</v>
      </c>
      <c r="I46" s="34">
        <v>8.5344</v>
      </c>
      <c r="J46" s="140">
        <v>0.6096</v>
      </c>
      <c r="K46" s="3">
        <v>5</v>
      </c>
      <c r="L46" s="52" t="s">
        <v>145</v>
      </c>
      <c r="M46" s="33"/>
      <c r="N46" s="33"/>
      <c r="O46" s="33"/>
      <c r="P46" s="33"/>
      <c r="Q46" s="33"/>
      <c r="R46" s="33" t="s">
        <v>37</v>
      </c>
      <c r="S46" s="33"/>
      <c r="T46" s="3"/>
      <c r="U46" s="3"/>
    </row>
    <row r="47" spans="1:21" ht="12.75">
      <c r="A47" s="57">
        <v>39</v>
      </c>
      <c r="B47" s="3" t="s">
        <v>180</v>
      </c>
      <c r="C47" s="35">
        <v>9.677399999999999</v>
      </c>
      <c r="D47" s="3">
        <v>39</v>
      </c>
      <c r="E47" s="33" t="s">
        <v>145</v>
      </c>
      <c r="F47" s="33" t="s">
        <v>34</v>
      </c>
      <c r="G47" s="33">
        <v>8</v>
      </c>
      <c r="H47" s="33" t="s">
        <v>145</v>
      </c>
      <c r="I47" s="34">
        <v>6.096</v>
      </c>
      <c r="J47" s="140">
        <v>1.3716000000000002</v>
      </c>
      <c r="K47" s="3">
        <v>0</v>
      </c>
      <c r="L47" s="52" t="s">
        <v>145</v>
      </c>
      <c r="M47" s="33"/>
      <c r="N47" s="33"/>
      <c r="O47" s="33"/>
      <c r="P47" s="33"/>
      <c r="Q47" s="33"/>
      <c r="R47" s="33" t="s">
        <v>37</v>
      </c>
      <c r="S47" s="33"/>
      <c r="T47" s="3"/>
      <c r="U47" s="3"/>
    </row>
    <row r="48" spans="1:21" ht="12.75">
      <c r="A48" s="58">
        <v>40</v>
      </c>
      <c r="B48" s="3" t="s">
        <v>181</v>
      </c>
      <c r="C48" s="35">
        <v>6.248399999999999</v>
      </c>
      <c r="D48" s="3">
        <v>6</v>
      </c>
      <c r="E48" s="33" t="s">
        <v>145</v>
      </c>
      <c r="F48" s="33" t="s">
        <v>34</v>
      </c>
      <c r="G48" s="33">
        <v>8</v>
      </c>
      <c r="H48" s="33" t="s">
        <v>145</v>
      </c>
      <c r="I48" s="34">
        <v>6.096</v>
      </c>
      <c r="J48" s="140">
        <v>1.6764000000000001</v>
      </c>
      <c r="K48" s="3">
        <v>0</v>
      </c>
      <c r="L48" s="52" t="s">
        <v>145</v>
      </c>
      <c r="M48" s="33"/>
      <c r="N48" s="33"/>
      <c r="O48" s="33"/>
      <c r="P48" s="33" t="s">
        <v>37</v>
      </c>
      <c r="Q48" s="33"/>
      <c r="R48" s="33"/>
      <c r="S48" s="33"/>
      <c r="T48" s="3"/>
      <c r="U48" s="3"/>
    </row>
    <row r="49" spans="1:21" ht="12.75">
      <c r="A49" s="57">
        <v>41</v>
      </c>
      <c r="B49" s="3" t="s">
        <v>182</v>
      </c>
      <c r="C49" s="35">
        <v>6.248399999999999</v>
      </c>
      <c r="D49" s="3">
        <v>6</v>
      </c>
      <c r="E49" s="33" t="s">
        <v>145</v>
      </c>
      <c r="F49" s="33" t="s">
        <v>34</v>
      </c>
      <c r="G49" s="33">
        <v>8</v>
      </c>
      <c r="H49" s="33" t="s">
        <v>145</v>
      </c>
      <c r="I49" s="34">
        <v>23.7744</v>
      </c>
      <c r="J49" s="140">
        <v>1.6764000000000001</v>
      </c>
      <c r="K49" s="3">
        <v>0</v>
      </c>
      <c r="L49" s="52" t="s">
        <v>145</v>
      </c>
      <c r="M49" s="33"/>
      <c r="N49" s="33"/>
      <c r="O49" s="33"/>
      <c r="P49" s="33" t="s">
        <v>37</v>
      </c>
      <c r="Q49" s="33"/>
      <c r="R49" s="33"/>
      <c r="S49" s="33"/>
      <c r="T49" s="3"/>
      <c r="U49" s="3"/>
    </row>
    <row r="50" spans="1:21" ht="12.75">
      <c r="A50" s="58">
        <v>42</v>
      </c>
      <c r="B50" s="3" t="s">
        <v>183</v>
      </c>
      <c r="C50" s="35">
        <v>6.248399999999999</v>
      </c>
      <c r="D50" s="3">
        <v>6</v>
      </c>
      <c r="E50" s="33" t="s">
        <v>145</v>
      </c>
      <c r="F50" s="33" t="s">
        <v>34</v>
      </c>
      <c r="G50" s="33">
        <v>8</v>
      </c>
      <c r="H50" s="33" t="s">
        <v>145</v>
      </c>
      <c r="I50" s="34">
        <v>18.288</v>
      </c>
      <c r="J50" s="140">
        <v>1.6764000000000001</v>
      </c>
      <c r="K50" s="3">
        <v>0</v>
      </c>
      <c r="L50" s="52" t="s">
        <v>145</v>
      </c>
      <c r="M50" s="33"/>
      <c r="N50" s="33"/>
      <c r="O50" s="33"/>
      <c r="P50" s="33" t="s">
        <v>37</v>
      </c>
      <c r="Q50" s="33"/>
      <c r="R50" s="33"/>
      <c r="S50" s="33"/>
      <c r="T50" s="3"/>
      <c r="U50" s="3"/>
    </row>
    <row r="51" spans="1:21" ht="12.75">
      <c r="A51" s="57">
        <v>43</v>
      </c>
      <c r="B51" s="3" t="s">
        <v>184</v>
      </c>
      <c r="C51" s="35">
        <v>3.429</v>
      </c>
      <c r="D51" s="3">
        <v>186</v>
      </c>
      <c r="E51" s="33" t="s">
        <v>145</v>
      </c>
      <c r="F51" s="33" t="s">
        <v>41</v>
      </c>
      <c r="G51" s="33">
        <v>8</v>
      </c>
      <c r="H51" s="33" t="s">
        <v>35</v>
      </c>
      <c r="I51" s="34">
        <v>22.250400000000003</v>
      </c>
      <c r="J51" s="140">
        <v>2.4384</v>
      </c>
      <c r="K51" s="3">
        <v>0</v>
      </c>
      <c r="L51" s="52" t="s">
        <v>145</v>
      </c>
      <c r="M51" s="33"/>
      <c r="N51" s="33" t="s">
        <v>37</v>
      </c>
      <c r="O51" s="33"/>
      <c r="P51" s="33"/>
      <c r="Q51" s="33"/>
      <c r="R51" s="33"/>
      <c r="S51" s="33"/>
      <c r="T51" s="3"/>
      <c r="U51" s="3"/>
    </row>
    <row r="52" spans="1:21" ht="12.75">
      <c r="A52" s="58">
        <v>44</v>
      </c>
      <c r="B52" s="3" t="s">
        <v>185</v>
      </c>
      <c r="C52" s="35">
        <v>3.429</v>
      </c>
      <c r="D52" s="3">
        <v>186</v>
      </c>
      <c r="E52" s="33" t="s">
        <v>145</v>
      </c>
      <c r="F52" s="33" t="s">
        <v>41</v>
      </c>
      <c r="G52" s="33">
        <v>8</v>
      </c>
      <c r="H52" s="33" t="s">
        <v>35</v>
      </c>
      <c r="I52" s="34">
        <v>10.972800000000001</v>
      </c>
      <c r="J52" s="140">
        <v>0.9144000000000001</v>
      </c>
      <c r="K52" s="3">
        <v>0</v>
      </c>
      <c r="L52" s="52" t="s">
        <v>145</v>
      </c>
      <c r="M52" s="33"/>
      <c r="N52" s="33"/>
      <c r="O52" s="33" t="s">
        <v>37</v>
      </c>
      <c r="P52" s="33"/>
      <c r="Q52" s="33"/>
      <c r="R52" s="33"/>
      <c r="S52" s="33"/>
      <c r="T52" s="3"/>
      <c r="U52" s="3"/>
    </row>
    <row r="53" spans="1:21" ht="12.75">
      <c r="A53" s="57">
        <v>45</v>
      </c>
      <c r="B53" s="3" t="s">
        <v>186</v>
      </c>
      <c r="C53" s="35">
        <v>10.210799999999999</v>
      </c>
      <c r="D53" s="3">
        <v>11</v>
      </c>
      <c r="E53" s="33" t="s">
        <v>145</v>
      </c>
      <c r="F53" s="33" t="s">
        <v>41</v>
      </c>
      <c r="G53" s="33">
        <v>8</v>
      </c>
      <c r="H53" s="33" t="s">
        <v>35</v>
      </c>
      <c r="I53" s="34">
        <v>24.384</v>
      </c>
      <c r="J53" s="140" t="s">
        <v>35</v>
      </c>
      <c r="K53" s="3">
        <v>0</v>
      </c>
      <c r="L53" s="52" t="s">
        <v>145</v>
      </c>
      <c r="M53" s="33"/>
      <c r="N53" s="33" t="s">
        <v>37</v>
      </c>
      <c r="O53" s="33"/>
      <c r="P53" s="33"/>
      <c r="Q53" s="33"/>
      <c r="R53" s="33"/>
      <c r="S53" s="33"/>
      <c r="T53" s="3"/>
      <c r="U53" s="3"/>
    </row>
    <row r="54" spans="1:21" ht="12.75">
      <c r="A54" s="58">
        <v>46</v>
      </c>
      <c r="B54" s="3" t="s">
        <v>187</v>
      </c>
      <c r="C54" s="35">
        <v>10.210799999999999</v>
      </c>
      <c r="D54" s="3">
        <v>11</v>
      </c>
      <c r="E54" s="33" t="s">
        <v>145</v>
      </c>
      <c r="F54" s="33" t="s">
        <v>41</v>
      </c>
      <c r="G54" s="33">
        <v>8</v>
      </c>
      <c r="H54" s="33" t="s">
        <v>35</v>
      </c>
      <c r="I54" s="34">
        <v>6.096</v>
      </c>
      <c r="J54" s="140">
        <v>0.762</v>
      </c>
      <c r="K54" s="3">
        <v>0</v>
      </c>
      <c r="L54" s="52" t="s">
        <v>145</v>
      </c>
      <c r="M54" s="33"/>
      <c r="N54" s="33"/>
      <c r="O54" s="33" t="s">
        <v>37</v>
      </c>
      <c r="P54" s="33"/>
      <c r="Q54" s="33"/>
      <c r="R54" s="33"/>
      <c r="S54" s="33"/>
      <c r="T54" s="3"/>
      <c r="U54" s="3"/>
    </row>
    <row r="55" spans="1:21" ht="12.75">
      <c r="A55" s="57">
        <v>47</v>
      </c>
      <c r="B55" s="3" t="s">
        <v>188</v>
      </c>
      <c r="C55" s="35">
        <v>10.210799999999999</v>
      </c>
      <c r="D55" s="3">
        <v>11</v>
      </c>
      <c r="E55" s="33" t="s">
        <v>145</v>
      </c>
      <c r="F55" s="33" t="s">
        <v>41</v>
      </c>
      <c r="G55" s="33">
        <v>8</v>
      </c>
      <c r="H55" s="33" t="s">
        <v>35</v>
      </c>
      <c r="I55" s="34">
        <v>27.432000000000002</v>
      </c>
      <c r="J55" s="140" t="s">
        <v>35</v>
      </c>
      <c r="K55" s="3">
        <v>0</v>
      </c>
      <c r="L55" s="52" t="s">
        <v>145</v>
      </c>
      <c r="M55" s="33"/>
      <c r="N55" s="33"/>
      <c r="O55" s="33" t="s">
        <v>37</v>
      </c>
      <c r="P55" s="33"/>
      <c r="Q55" s="33"/>
      <c r="R55" s="33"/>
      <c r="S55" s="33"/>
      <c r="T55" s="3"/>
      <c r="U55" s="3"/>
    </row>
    <row r="56" spans="1:21" ht="12.75">
      <c r="A56" s="58">
        <v>48</v>
      </c>
      <c r="B56" s="3" t="s">
        <v>189</v>
      </c>
      <c r="C56" s="35">
        <v>15.011399999999998</v>
      </c>
      <c r="D56" s="3">
        <v>120</v>
      </c>
      <c r="E56" s="33" t="s">
        <v>343</v>
      </c>
      <c r="F56" s="33" t="s">
        <v>34</v>
      </c>
      <c r="G56" s="33">
        <v>7</v>
      </c>
      <c r="H56" s="33" t="s">
        <v>145</v>
      </c>
      <c r="I56" s="34">
        <v>38.1</v>
      </c>
      <c r="J56" s="140">
        <v>1.8288000000000002</v>
      </c>
      <c r="K56" s="3">
        <v>0</v>
      </c>
      <c r="L56" s="52" t="s">
        <v>145</v>
      </c>
      <c r="M56" s="33"/>
      <c r="N56" s="33"/>
      <c r="O56" s="33"/>
      <c r="P56" s="33"/>
      <c r="Q56" s="33"/>
      <c r="R56" s="33"/>
      <c r="S56" s="33" t="s">
        <v>37</v>
      </c>
      <c r="T56" s="3"/>
      <c r="U56" s="3"/>
    </row>
    <row r="57" spans="1:21" ht="12.75">
      <c r="A57" s="57">
        <v>49</v>
      </c>
      <c r="B57" s="3" t="s">
        <v>190</v>
      </c>
      <c r="C57" s="35">
        <v>15.011399999999998</v>
      </c>
      <c r="D57" s="3">
        <v>120</v>
      </c>
      <c r="E57" s="33" t="s">
        <v>343</v>
      </c>
      <c r="F57" s="33" t="s">
        <v>34</v>
      </c>
      <c r="G57" s="33">
        <v>7</v>
      </c>
      <c r="H57" s="33" t="s">
        <v>145</v>
      </c>
      <c r="I57" s="34">
        <v>9.144</v>
      </c>
      <c r="J57" s="140">
        <v>1.8288000000000002</v>
      </c>
      <c r="K57" s="3">
        <v>0</v>
      </c>
      <c r="L57" s="52" t="s">
        <v>145</v>
      </c>
      <c r="M57" s="33"/>
      <c r="N57" s="33" t="s">
        <v>37</v>
      </c>
      <c r="O57" s="33"/>
      <c r="P57" s="33"/>
      <c r="Q57" s="33"/>
      <c r="R57" s="33"/>
      <c r="S57" s="33"/>
      <c r="T57" s="3"/>
      <c r="U57" s="3"/>
    </row>
    <row r="58" spans="1:21" ht="12.75">
      <c r="A58" s="58">
        <v>50</v>
      </c>
      <c r="B58" s="3" t="s">
        <v>191</v>
      </c>
      <c r="C58" s="35">
        <v>7.239</v>
      </c>
      <c r="D58" s="3">
        <v>330</v>
      </c>
      <c r="E58" s="33" t="s">
        <v>145</v>
      </c>
      <c r="F58" s="33" t="s">
        <v>34</v>
      </c>
      <c r="G58" s="33">
        <v>8</v>
      </c>
      <c r="H58" s="33" t="s">
        <v>145</v>
      </c>
      <c r="I58" s="34">
        <v>28.041600000000003</v>
      </c>
      <c r="J58" s="140">
        <v>1.524</v>
      </c>
      <c r="K58" s="3">
        <v>0</v>
      </c>
      <c r="L58" s="52" t="s">
        <v>145</v>
      </c>
      <c r="M58" s="33"/>
      <c r="N58" s="33"/>
      <c r="O58" s="33" t="s">
        <v>37</v>
      </c>
      <c r="P58" s="33"/>
      <c r="Q58" s="33"/>
      <c r="R58" s="33"/>
      <c r="S58" s="33"/>
      <c r="T58" s="3"/>
      <c r="U58" s="3"/>
    </row>
    <row r="59" spans="1:21" ht="12.75">
      <c r="A59" s="57">
        <v>51</v>
      </c>
      <c r="B59" s="3" t="s">
        <v>404</v>
      </c>
      <c r="C59" s="35">
        <v>7.239</v>
      </c>
      <c r="D59" s="3">
        <v>330</v>
      </c>
      <c r="E59" s="33" t="s">
        <v>145</v>
      </c>
      <c r="F59" s="33" t="s">
        <v>34</v>
      </c>
      <c r="G59" s="33">
        <v>8</v>
      </c>
      <c r="H59" s="33" t="s">
        <v>145</v>
      </c>
      <c r="I59" s="34">
        <v>9.7536</v>
      </c>
      <c r="J59" s="140">
        <v>0.6096</v>
      </c>
      <c r="K59" s="3">
        <v>0</v>
      </c>
      <c r="L59" s="52" t="s">
        <v>145</v>
      </c>
      <c r="M59" s="33" t="s">
        <v>37</v>
      </c>
      <c r="N59" s="33"/>
      <c r="O59" s="33"/>
      <c r="P59" s="33"/>
      <c r="Q59" s="33"/>
      <c r="R59" s="33"/>
      <c r="S59" s="33"/>
      <c r="T59" s="3"/>
      <c r="U59" s="3"/>
    </row>
    <row r="60" spans="1:21" ht="12.75">
      <c r="A60" s="58">
        <v>52</v>
      </c>
      <c r="B60" s="3" t="s">
        <v>192</v>
      </c>
      <c r="C60" s="35">
        <v>5.4102</v>
      </c>
      <c r="D60" s="3">
        <v>337</v>
      </c>
      <c r="E60" s="33" t="s">
        <v>145</v>
      </c>
      <c r="F60" s="33" t="s">
        <v>34</v>
      </c>
      <c r="G60" s="33">
        <v>7</v>
      </c>
      <c r="H60" s="33" t="s">
        <v>145</v>
      </c>
      <c r="I60" s="34">
        <v>27.432000000000002</v>
      </c>
      <c r="J60" s="140">
        <v>1.8288000000000002</v>
      </c>
      <c r="K60" s="3">
        <v>0</v>
      </c>
      <c r="L60" s="52" t="s">
        <v>145</v>
      </c>
      <c r="M60" s="33"/>
      <c r="N60" s="33"/>
      <c r="O60" s="33"/>
      <c r="P60" s="33" t="s">
        <v>37</v>
      </c>
      <c r="Q60" s="33"/>
      <c r="R60" s="33"/>
      <c r="S60" s="33"/>
      <c r="T60" s="3"/>
      <c r="U60" s="3"/>
    </row>
    <row r="61" spans="1:21" ht="12.75">
      <c r="A61" s="57">
        <v>53</v>
      </c>
      <c r="B61" s="3" t="s">
        <v>193</v>
      </c>
      <c r="C61" s="35">
        <v>5.4102</v>
      </c>
      <c r="D61" s="3">
        <v>337</v>
      </c>
      <c r="E61" s="33" t="s">
        <v>145</v>
      </c>
      <c r="F61" s="33" t="s">
        <v>34</v>
      </c>
      <c r="G61" s="33">
        <v>7</v>
      </c>
      <c r="H61" s="33" t="s">
        <v>145</v>
      </c>
      <c r="I61" s="34">
        <v>33.528</v>
      </c>
      <c r="J61" s="140">
        <v>1.8288000000000002</v>
      </c>
      <c r="K61" s="3">
        <v>0</v>
      </c>
      <c r="L61" s="52" t="s">
        <v>145</v>
      </c>
      <c r="M61" s="33"/>
      <c r="N61" s="33"/>
      <c r="O61" s="33"/>
      <c r="P61" s="33" t="s">
        <v>37</v>
      </c>
      <c r="Q61" s="33"/>
      <c r="R61" s="33"/>
      <c r="S61" s="33"/>
      <c r="T61" s="3"/>
      <c r="U61" s="3"/>
    </row>
    <row r="62" spans="1:21" ht="12.75">
      <c r="A62" s="58">
        <v>54</v>
      </c>
      <c r="B62" s="3" t="s">
        <v>194</v>
      </c>
      <c r="C62" s="35">
        <v>6.172199999999999</v>
      </c>
      <c r="D62" s="3">
        <v>264</v>
      </c>
      <c r="E62" s="33" t="s">
        <v>145</v>
      </c>
      <c r="F62" s="33" t="s">
        <v>34</v>
      </c>
      <c r="G62" s="33">
        <v>8</v>
      </c>
      <c r="H62" s="33" t="s">
        <v>145</v>
      </c>
      <c r="I62" s="34">
        <v>4.2672</v>
      </c>
      <c r="J62" s="140">
        <v>1.8288000000000002</v>
      </c>
      <c r="K62" s="3">
        <v>170</v>
      </c>
      <c r="L62" s="52" t="s">
        <v>145</v>
      </c>
      <c r="M62" s="33"/>
      <c r="N62" s="33"/>
      <c r="O62" s="33"/>
      <c r="P62" s="33"/>
      <c r="Q62" s="33"/>
      <c r="R62" s="33" t="s">
        <v>37</v>
      </c>
      <c r="S62" s="33"/>
      <c r="T62" s="3"/>
      <c r="U62" s="3"/>
    </row>
    <row r="63" spans="1:21" ht="12.75">
      <c r="A63" s="57">
        <v>55</v>
      </c>
      <c r="B63" s="3" t="s">
        <v>195</v>
      </c>
      <c r="C63" s="35">
        <v>6.172199999999999</v>
      </c>
      <c r="D63" s="3">
        <v>264</v>
      </c>
      <c r="E63" s="33" t="s">
        <v>145</v>
      </c>
      <c r="F63" s="33" t="s">
        <v>34</v>
      </c>
      <c r="G63" s="33">
        <v>8</v>
      </c>
      <c r="H63" s="33" t="s">
        <v>145</v>
      </c>
      <c r="I63" s="34">
        <v>17.9832</v>
      </c>
      <c r="J63" s="140">
        <v>1.8288000000000002</v>
      </c>
      <c r="K63" s="3">
        <v>170</v>
      </c>
      <c r="L63" s="52" t="s">
        <v>145</v>
      </c>
      <c r="M63" s="33"/>
      <c r="N63" s="33"/>
      <c r="O63" s="33"/>
      <c r="P63" s="33"/>
      <c r="Q63" s="33"/>
      <c r="R63" s="33" t="s">
        <v>37</v>
      </c>
      <c r="S63" s="33"/>
      <c r="T63" s="3"/>
      <c r="U63" s="3"/>
    </row>
    <row r="64" spans="1:21" ht="12.75">
      <c r="A64" s="58">
        <v>56</v>
      </c>
      <c r="B64" s="3" t="s">
        <v>196</v>
      </c>
      <c r="C64" s="35">
        <v>3.3146999999999998</v>
      </c>
      <c r="D64" s="3">
        <v>134</v>
      </c>
      <c r="E64" s="33" t="s">
        <v>145</v>
      </c>
      <c r="F64" s="33" t="s">
        <v>34</v>
      </c>
      <c r="G64" s="33">
        <v>8</v>
      </c>
      <c r="H64" s="33" t="s">
        <v>145</v>
      </c>
      <c r="I64" s="34">
        <v>8.2296</v>
      </c>
      <c r="J64" s="140">
        <v>1.524</v>
      </c>
      <c r="K64" s="3">
        <v>0</v>
      </c>
      <c r="L64" s="52" t="s">
        <v>145</v>
      </c>
      <c r="M64" s="33"/>
      <c r="N64" s="33"/>
      <c r="O64" s="33"/>
      <c r="P64" s="33" t="s">
        <v>37</v>
      </c>
      <c r="Q64" s="33"/>
      <c r="R64" s="33"/>
      <c r="S64" s="33"/>
      <c r="T64" s="3"/>
      <c r="U64" s="3"/>
    </row>
    <row r="65" spans="1:21" ht="12.75">
      <c r="A65" s="57">
        <v>57</v>
      </c>
      <c r="B65" s="3" t="s">
        <v>197</v>
      </c>
      <c r="C65" s="35">
        <v>3.3146999999999998</v>
      </c>
      <c r="D65" s="3">
        <v>134</v>
      </c>
      <c r="E65" s="33" t="s">
        <v>145</v>
      </c>
      <c r="F65" s="33" t="s">
        <v>34</v>
      </c>
      <c r="G65" s="33">
        <v>8</v>
      </c>
      <c r="H65" s="33" t="s">
        <v>145</v>
      </c>
      <c r="I65" s="34">
        <v>7.62</v>
      </c>
      <c r="J65" s="140">
        <v>1.8288000000000002</v>
      </c>
      <c r="K65" s="3">
        <v>0</v>
      </c>
      <c r="L65" s="52" t="s">
        <v>145</v>
      </c>
      <c r="M65" s="33"/>
      <c r="N65" s="33"/>
      <c r="O65" s="33"/>
      <c r="P65" s="33"/>
      <c r="Q65" s="33"/>
      <c r="R65" s="33" t="s">
        <v>37</v>
      </c>
      <c r="S65" s="33"/>
      <c r="T65" s="3"/>
      <c r="U65" s="3"/>
    </row>
    <row r="66" spans="1:21" ht="12.75">
      <c r="A66" s="58">
        <v>58</v>
      </c>
      <c r="B66" s="3" t="s">
        <v>198</v>
      </c>
      <c r="C66" s="35">
        <v>3.3146999999999998</v>
      </c>
      <c r="D66" s="3">
        <v>134</v>
      </c>
      <c r="E66" s="33" t="s">
        <v>145</v>
      </c>
      <c r="F66" s="33" t="s">
        <v>34</v>
      </c>
      <c r="G66" s="33">
        <v>8</v>
      </c>
      <c r="H66" s="33" t="s">
        <v>145</v>
      </c>
      <c r="I66" s="34">
        <v>8.2296</v>
      </c>
      <c r="J66" s="140">
        <v>1.524</v>
      </c>
      <c r="K66" s="3">
        <v>0</v>
      </c>
      <c r="L66" s="52" t="s">
        <v>145</v>
      </c>
      <c r="M66" s="33"/>
      <c r="N66" s="33"/>
      <c r="O66" s="33"/>
      <c r="P66" s="33" t="s">
        <v>37</v>
      </c>
      <c r="Q66" s="33"/>
      <c r="R66" s="33"/>
      <c r="S66" s="33"/>
      <c r="T66" s="3"/>
      <c r="U66" s="3"/>
    </row>
    <row r="67" spans="1:21" ht="12.75">
      <c r="A67" s="57">
        <v>59</v>
      </c>
      <c r="B67" s="3" t="s">
        <v>199</v>
      </c>
      <c r="C67" s="35">
        <v>3.3146999999999998</v>
      </c>
      <c r="D67" s="3">
        <v>134</v>
      </c>
      <c r="E67" s="33" t="s">
        <v>145</v>
      </c>
      <c r="F67" s="33" t="s">
        <v>34</v>
      </c>
      <c r="G67" s="33">
        <v>8</v>
      </c>
      <c r="H67" s="33" t="s">
        <v>145</v>
      </c>
      <c r="I67" s="34">
        <v>7.62</v>
      </c>
      <c r="J67" s="140">
        <v>1.524</v>
      </c>
      <c r="K67" s="3">
        <v>0</v>
      </c>
      <c r="L67" s="52" t="s">
        <v>145</v>
      </c>
      <c r="M67" s="33"/>
      <c r="N67" s="33"/>
      <c r="O67" s="33"/>
      <c r="P67" s="33" t="s">
        <v>37</v>
      </c>
      <c r="Q67" s="33"/>
      <c r="R67" s="33"/>
      <c r="S67" s="33"/>
      <c r="T67" s="3"/>
      <c r="U67" s="3"/>
    </row>
    <row r="68" spans="1:21" ht="12.75">
      <c r="A68" s="58">
        <v>60</v>
      </c>
      <c r="B68" s="3" t="s">
        <v>200</v>
      </c>
      <c r="C68" s="35">
        <v>5.3721</v>
      </c>
      <c r="D68" s="3">
        <v>208</v>
      </c>
      <c r="E68" s="33" t="s">
        <v>145</v>
      </c>
      <c r="F68" s="33" t="s">
        <v>34</v>
      </c>
      <c r="G68" s="33">
        <v>7</v>
      </c>
      <c r="H68" s="33" t="s">
        <v>47</v>
      </c>
      <c r="I68" s="34">
        <v>30.48</v>
      </c>
      <c r="J68" s="140">
        <v>1.8288000000000002</v>
      </c>
      <c r="K68" s="3">
        <v>10</v>
      </c>
      <c r="L68" s="40" t="s">
        <v>145</v>
      </c>
      <c r="M68" s="33"/>
      <c r="N68" s="33"/>
      <c r="O68" s="33" t="s">
        <v>37</v>
      </c>
      <c r="P68" s="33"/>
      <c r="Q68" s="33"/>
      <c r="R68" s="33"/>
      <c r="S68" s="33"/>
      <c r="T68" s="3"/>
      <c r="U68" s="3"/>
    </row>
    <row r="69" spans="1:21" ht="12.75">
      <c r="A69" s="57">
        <v>61</v>
      </c>
      <c r="B69" s="3" t="s">
        <v>201</v>
      </c>
      <c r="C69" s="35">
        <v>5.3721</v>
      </c>
      <c r="D69" s="3">
        <v>208</v>
      </c>
      <c r="E69" s="33" t="s">
        <v>145</v>
      </c>
      <c r="F69" s="33" t="s">
        <v>34</v>
      </c>
      <c r="G69" s="33">
        <v>7</v>
      </c>
      <c r="H69" s="33" t="s">
        <v>47</v>
      </c>
      <c r="I69" s="34">
        <v>6.096</v>
      </c>
      <c r="J69" s="140">
        <v>1.8288000000000002</v>
      </c>
      <c r="K69" s="3">
        <v>0</v>
      </c>
      <c r="L69" s="40" t="s">
        <v>145</v>
      </c>
      <c r="M69" s="33"/>
      <c r="N69" s="33"/>
      <c r="O69" s="33" t="s">
        <v>37</v>
      </c>
      <c r="P69" s="33"/>
      <c r="Q69" s="33"/>
      <c r="R69" s="33"/>
      <c r="S69" s="33"/>
      <c r="T69" s="3"/>
      <c r="U69" s="3"/>
    </row>
    <row r="70" spans="1:21" ht="12.75">
      <c r="A70" s="58">
        <v>62</v>
      </c>
      <c r="B70" s="3" t="s">
        <v>202</v>
      </c>
      <c r="C70" s="35">
        <v>5.3721</v>
      </c>
      <c r="D70" s="3">
        <v>208</v>
      </c>
      <c r="E70" s="33" t="s">
        <v>145</v>
      </c>
      <c r="F70" s="33" t="s">
        <v>34</v>
      </c>
      <c r="G70" s="33">
        <v>7</v>
      </c>
      <c r="H70" s="33" t="s">
        <v>47</v>
      </c>
      <c r="I70" s="34">
        <v>7.62</v>
      </c>
      <c r="J70" s="140">
        <v>1.8288000000000002</v>
      </c>
      <c r="K70" s="3">
        <v>0</v>
      </c>
      <c r="L70" s="40" t="s">
        <v>145</v>
      </c>
      <c r="M70" s="33"/>
      <c r="N70" s="33" t="s">
        <v>37</v>
      </c>
      <c r="O70" s="33"/>
      <c r="P70" s="33"/>
      <c r="Q70" s="33"/>
      <c r="R70" s="33"/>
      <c r="S70" s="33"/>
      <c r="T70" s="3"/>
      <c r="U70" s="3"/>
    </row>
    <row r="71" spans="1:21" ht="12.75">
      <c r="A71" s="57">
        <v>63</v>
      </c>
      <c r="B71" s="3" t="s">
        <v>203</v>
      </c>
      <c r="C71" s="35">
        <v>5.6388</v>
      </c>
      <c r="D71" s="3">
        <v>56</v>
      </c>
      <c r="E71" s="33" t="s">
        <v>145</v>
      </c>
      <c r="F71" s="33" t="s">
        <v>34</v>
      </c>
      <c r="G71" s="33">
        <v>8</v>
      </c>
      <c r="H71" s="33" t="s">
        <v>145</v>
      </c>
      <c r="I71" s="34">
        <v>18.288</v>
      </c>
      <c r="J71" s="140">
        <v>1.524</v>
      </c>
      <c r="K71" s="3">
        <v>0</v>
      </c>
      <c r="L71" s="52" t="s">
        <v>145</v>
      </c>
      <c r="M71" s="33"/>
      <c r="N71" s="33"/>
      <c r="O71" s="33"/>
      <c r="P71" s="33"/>
      <c r="Q71" s="33"/>
      <c r="R71" s="33" t="s">
        <v>37</v>
      </c>
      <c r="S71" s="33"/>
      <c r="T71" s="3"/>
      <c r="U71" s="3"/>
    </row>
    <row r="72" spans="1:21" ht="12.75">
      <c r="A72" s="58">
        <v>64</v>
      </c>
      <c r="B72" s="3" t="s">
        <v>204</v>
      </c>
      <c r="C72" s="35">
        <v>5.6388</v>
      </c>
      <c r="D72" s="3">
        <v>56</v>
      </c>
      <c r="E72" s="33" t="s">
        <v>145</v>
      </c>
      <c r="F72" s="33" t="s">
        <v>34</v>
      </c>
      <c r="G72" s="33">
        <v>8</v>
      </c>
      <c r="H72" s="33" t="s">
        <v>145</v>
      </c>
      <c r="I72" s="34">
        <v>20.4216</v>
      </c>
      <c r="J72" s="140">
        <v>1.524</v>
      </c>
      <c r="K72" s="3">
        <v>0</v>
      </c>
      <c r="L72" s="52" t="s">
        <v>145</v>
      </c>
      <c r="M72" s="33"/>
      <c r="N72" s="33"/>
      <c r="O72" s="33"/>
      <c r="P72" s="33"/>
      <c r="Q72" s="33"/>
      <c r="R72" s="33"/>
      <c r="S72" s="33" t="s">
        <v>37</v>
      </c>
      <c r="T72" s="3"/>
      <c r="U72" s="3"/>
    </row>
    <row r="73" spans="1:21" ht="12.75">
      <c r="A73" s="57">
        <v>65</v>
      </c>
      <c r="B73" s="3" t="s">
        <v>205</v>
      </c>
      <c r="C73" s="35">
        <v>5.4864</v>
      </c>
      <c r="D73" s="3">
        <v>8</v>
      </c>
      <c r="E73" s="33" t="s">
        <v>145</v>
      </c>
      <c r="F73" s="33" t="s">
        <v>34</v>
      </c>
      <c r="G73" s="33">
        <v>7</v>
      </c>
      <c r="H73" s="33" t="s">
        <v>145</v>
      </c>
      <c r="I73" s="34">
        <v>18.5928</v>
      </c>
      <c r="J73" s="140">
        <v>1.9812</v>
      </c>
      <c r="K73" s="3">
        <v>0</v>
      </c>
      <c r="L73" s="52" t="s">
        <v>145</v>
      </c>
      <c r="M73" s="33"/>
      <c r="N73" s="33"/>
      <c r="O73" s="33"/>
      <c r="P73" s="33" t="s">
        <v>37</v>
      </c>
      <c r="Q73" s="33"/>
      <c r="R73" s="33"/>
      <c r="S73" s="33"/>
      <c r="T73" s="3"/>
      <c r="U73" s="3"/>
    </row>
    <row r="74" spans="1:21" ht="12.75">
      <c r="A74" s="58">
        <v>66</v>
      </c>
      <c r="B74" s="3" t="s">
        <v>206</v>
      </c>
      <c r="C74" s="35">
        <v>5.4864</v>
      </c>
      <c r="D74" s="3">
        <v>8</v>
      </c>
      <c r="E74" s="33" t="s">
        <v>145</v>
      </c>
      <c r="F74" s="33" t="s">
        <v>34</v>
      </c>
      <c r="G74" s="33">
        <v>7</v>
      </c>
      <c r="H74" s="33" t="s">
        <v>145</v>
      </c>
      <c r="I74" s="34">
        <v>12.8016</v>
      </c>
      <c r="J74" s="140">
        <v>1.6764000000000001</v>
      </c>
      <c r="K74" s="3">
        <v>0</v>
      </c>
      <c r="L74" s="52" t="s">
        <v>145</v>
      </c>
      <c r="M74" s="33"/>
      <c r="N74" s="33"/>
      <c r="O74" s="33"/>
      <c r="P74" s="33" t="s">
        <v>37</v>
      </c>
      <c r="Q74" s="33"/>
      <c r="R74" s="33"/>
      <c r="S74" s="33"/>
      <c r="T74" s="3"/>
      <c r="U74" s="3"/>
    </row>
    <row r="75" spans="1:21" ht="12.75">
      <c r="A75" s="57">
        <v>67</v>
      </c>
      <c r="B75" s="3" t="s">
        <v>207</v>
      </c>
      <c r="C75" s="35">
        <v>6.095999999999999</v>
      </c>
      <c r="D75" s="3">
        <v>49</v>
      </c>
      <c r="E75" s="33" t="s">
        <v>145</v>
      </c>
      <c r="F75" s="33" t="s">
        <v>34</v>
      </c>
      <c r="G75" s="33">
        <v>9</v>
      </c>
      <c r="H75" s="33" t="s">
        <v>145</v>
      </c>
      <c r="I75" s="34">
        <v>14.325600000000001</v>
      </c>
      <c r="J75" s="140">
        <v>1.8288000000000002</v>
      </c>
      <c r="K75" s="3">
        <v>0</v>
      </c>
      <c r="L75" s="52" t="s">
        <v>145</v>
      </c>
      <c r="M75" s="33"/>
      <c r="N75" s="33"/>
      <c r="O75" s="33"/>
      <c r="P75" s="33"/>
      <c r="Q75" s="33"/>
      <c r="R75" s="33" t="s">
        <v>37</v>
      </c>
      <c r="S75" s="33"/>
      <c r="T75" s="3">
        <v>270</v>
      </c>
      <c r="U75" s="3">
        <v>270</v>
      </c>
    </row>
    <row r="76" spans="1:21" ht="12.75">
      <c r="A76" s="58">
        <v>68</v>
      </c>
      <c r="B76" s="3" t="s">
        <v>208</v>
      </c>
      <c r="C76" s="35">
        <v>6.095999999999999</v>
      </c>
      <c r="D76" s="3">
        <v>49</v>
      </c>
      <c r="E76" s="33" t="s">
        <v>145</v>
      </c>
      <c r="F76" s="33" t="s">
        <v>34</v>
      </c>
      <c r="G76" s="33">
        <v>9</v>
      </c>
      <c r="H76" s="33" t="s">
        <v>145</v>
      </c>
      <c r="I76" s="34">
        <v>8.2296</v>
      </c>
      <c r="J76" s="140">
        <v>1.6764000000000001</v>
      </c>
      <c r="K76" s="3">
        <v>0</v>
      </c>
      <c r="L76" s="52" t="s">
        <v>145</v>
      </c>
      <c r="M76" s="33"/>
      <c r="N76" s="33"/>
      <c r="O76" s="33"/>
      <c r="P76" s="33"/>
      <c r="Q76" s="33"/>
      <c r="R76" s="33"/>
      <c r="S76" s="33" t="s">
        <v>37</v>
      </c>
      <c r="T76" s="3">
        <v>270</v>
      </c>
      <c r="U76" s="3"/>
    </row>
    <row r="77" spans="1:21" ht="12.75">
      <c r="A77" s="57">
        <v>69</v>
      </c>
      <c r="B77" s="3" t="s">
        <v>209</v>
      </c>
      <c r="C77" s="35">
        <v>6.095999999999999</v>
      </c>
      <c r="D77" s="3">
        <v>49</v>
      </c>
      <c r="E77" s="33" t="s">
        <v>145</v>
      </c>
      <c r="F77" s="33" t="s">
        <v>34</v>
      </c>
      <c r="G77" s="33">
        <v>9</v>
      </c>
      <c r="H77" s="33" t="s">
        <v>145</v>
      </c>
      <c r="I77" s="34">
        <v>19.5072</v>
      </c>
      <c r="J77" s="140">
        <v>1.8288000000000002</v>
      </c>
      <c r="K77" s="3">
        <v>0</v>
      </c>
      <c r="L77" s="52" t="s">
        <v>145</v>
      </c>
      <c r="M77" s="33"/>
      <c r="N77" s="33"/>
      <c r="O77" s="33"/>
      <c r="P77" s="33"/>
      <c r="Q77" s="33" t="s">
        <v>37</v>
      </c>
      <c r="R77" s="33"/>
      <c r="S77" s="33"/>
      <c r="T77" s="3"/>
      <c r="U77" s="3">
        <v>270</v>
      </c>
    </row>
    <row r="78" spans="1:21" ht="12.75">
      <c r="A78" s="58">
        <v>70</v>
      </c>
      <c r="B78" s="3" t="s">
        <v>405</v>
      </c>
      <c r="C78" s="35">
        <v>5.4864</v>
      </c>
      <c r="D78" s="3">
        <v>333</v>
      </c>
      <c r="E78" s="33" t="s">
        <v>145</v>
      </c>
      <c r="F78" s="33" t="s">
        <v>34</v>
      </c>
      <c r="G78" s="33">
        <v>8</v>
      </c>
      <c r="H78" s="33" t="s">
        <v>35</v>
      </c>
      <c r="I78" s="34">
        <v>3.048</v>
      </c>
      <c r="J78" s="140">
        <v>1.8288000000000002</v>
      </c>
      <c r="K78" s="3">
        <v>0</v>
      </c>
      <c r="L78" s="52" t="s">
        <v>145</v>
      </c>
      <c r="M78" s="33" t="s">
        <v>37</v>
      </c>
      <c r="N78" s="33"/>
      <c r="O78" s="33"/>
      <c r="P78" s="33"/>
      <c r="Q78" s="33"/>
      <c r="R78" s="33"/>
      <c r="S78" s="33"/>
      <c r="T78" s="3"/>
      <c r="U78" s="3"/>
    </row>
    <row r="79" spans="1:21" ht="12.75">
      <c r="A79" s="57">
        <v>71</v>
      </c>
      <c r="B79" s="3" t="s">
        <v>210</v>
      </c>
      <c r="C79" s="35">
        <v>5.4864</v>
      </c>
      <c r="D79" s="3">
        <v>333</v>
      </c>
      <c r="E79" s="33" t="s">
        <v>145</v>
      </c>
      <c r="F79" s="33" t="s">
        <v>34</v>
      </c>
      <c r="G79" s="33">
        <v>8</v>
      </c>
      <c r="H79" s="33" t="s">
        <v>35</v>
      </c>
      <c r="I79" s="34">
        <v>21.336000000000002</v>
      </c>
      <c r="J79" s="140">
        <v>1.8288000000000002</v>
      </c>
      <c r="K79" s="3">
        <v>0</v>
      </c>
      <c r="L79" s="52" t="s">
        <v>145</v>
      </c>
      <c r="M79" s="33"/>
      <c r="N79" s="33"/>
      <c r="O79" s="33"/>
      <c r="P79" s="33" t="s">
        <v>37</v>
      </c>
      <c r="Q79" s="33"/>
      <c r="R79" s="33"/>
      <c r="S79" s="33"/>
      <c r="T79" s="3"/>
      <c r="U79" s="3"/>
    </row>
    <row r="80" spans="1:21" ht="12.75">
      <c r="A80" s="58">
        <v>72</v>
      </c>
      <c r="B80" s="3" t="s">
        <v>406</v>
      </c>
      <c r="C80" s="35">
        <v>6.362699999999999</v>
      </c>
      <c r="D80" s="3">
        <v>322</v>
      </c>
      <c r="E80" s="33" t="s">
        <v>145</v>
      </c>
      <c r="F80" s="33" t="s">
        <v>34</v>
      </c>
      <c r="G80" s="33">
        <v>8</v>
      </c>
      <c r="H80" s="33" t="s">
        <v>35</v>
      </c>
      <c r="I80" s="34">
        <v>27.432000000000002</v>
      </c>
      <c r="J80" s="140">
        <v>1.524</v>
      </c>
      <c r="K80" s="3">
        <v>0</v>
      </c>
      <c r="L80" s="52" t="s">
        <v>145</v>
      </c>
      <c r="M80" s="33" t="s">
        <v>37</v>
      </c>
      <c r="N80" s="33"/>
      <c r="O80" s="33"/>
      <c r="P80" s="33"/>
      <c r="Q80" s="33"/>
      <c r="R80" s="33"/>
      <c r="S80" s="33"/>
      <c r="T80" s="3"/>
      <c r="U80" s="3"/>
    </row>
    <row r="81" spans="1:21" ht="12.75">
      <c r="A81" s="57">
        <v>73</v>
      </c>
      <c r="B81" s="3" t="s">
        <v>407</v>
      </c>
      <c r="C81" s="35">
        <v>4.4958</v>
      </c>
      <c r="D81" s="3">
        <v>344</v>
      </c>
      <c r="E81" s="33" t="s">
        <v>145</v>
      </c>
      <c r="F81" s="33" t="s">
        <v>34</v>
      </c>
      <c r="G81" s="33">
        <v>8</v>
      </c>
      <c r="H81" s="33" t="s">
        <v>145</v>
      </c>
      <c r="I81" s="34">
        <v>6.096</v>
      </c>
      <c r="J81" s="140">
        <v>1.8288000000000002</v>
      </c>
      <c r="K81" s="3">
        <v>0</v>
      </c>
      <c r="L81" s="52" t="s">
        <v>145</v>
      </c>
      <c r="M81" s="33" t="s">
        <v>37</v>
      </c>
      <c r="N81" s="33"/>
      <c r="O81" s="33"/>
      <c r="P81" s="33"/>
      <c r="Q81" s="33"/>
      <c r="R81" s="33"/>
      <c r="S81" s="33"/>
      <c r="T81" s="3"/>
      <c r="U81" s="3"/>
    </row>
    <row r="82" spans="1:21" ht="12.75">
      <c r="A82" s="58">
        <v>74</v>
      </c>
      <c r="B82" s="3" t="s">
        <v>211</v>
      </c>
      <c r="C82" s="35">
        <v>4.2672</v>
      </c>
      <c r="D82" s="3">
        <v>209</v>
      </c>
      <c r="E82" s="33" t="s">
        <v>145</v>
      </c>
      <c r="F82" s="33" t="s">
        <v>34</v>
      </c>
      <c r="G82" s="33">
        <v>8</v>
      </c>
      <c r="H82" s="33" t="s">
        <v>145</v>
      </c>
      <c r="I82" s="34">
        <v>22.86</v>
      </c>
      <c r="J82" s="140">
        <v>1.524</v>
      </c>
      <c r="K82" s="3">
        <v>0</v>
      </c>
      <c r="L82" s="52" t="s">
        <v>145</v>
      </c>
      <c r="M82" s="33"/>
      <c r="N82" s="33"/>
      <c r="O82" s="33"/>
      <c r="P82" s="33"/>
      <c r="Q82" s="33"/>
      <c r="R82" s="33" t="s">
        <v>37</v>
      </c>
      <c r="S82" s="33"/>
      <c r="T82" s="3">
        <v>270</v>
      </c>
      <c r="U82" s="3"/>
    </row>
    <row r="83" spans="1:21" ht="12.75">
      <c r="A83" s="57">
        <v>75</v>
      </c>
      <c r="B83" s="3" t="s">
        <v>408</v>
      </c>
      <c r="C83" s="35">
        <v>20.650199999999998</v>
      </c>
      <c r="D83" s="3">
        <v>140</v>
      </c>
      <c r="E83" s="33" t="s">
        <v>343</v>
      </c>
      <c r="F83" s="33" t="s">
        <v>34</v>
      </c>
      <c r="G83" s="33">
        <v>7</v>
      </c>
      <c r="H83" s="33" t="s">
        <v>35</v>
      </c>
      <c r="I83" s="34">
        <v>12.8016</v>
      </c>
      <c r="J83" s="140">
        <v>1.8288000000000002</v>
      </c>
      <c r="K83" s="3">
        <v>0</v>
      </c>
      <c r="L83" s="52" t="s">
        <v>145</v>
      </c>
      <c r="M83" s="33" t="s">
        <v>37</v>
      </c>
      <c r="N83" s="33"/>
      <c r="O83" s="33"/>
      <c r="P83" s="33"/>
      <c r="Q83" s="33"/>
      <c r="R83" s="33"/>
      <c r="S83" s="33"/>
      <c r="T83" s="3"/>
      <c r="U83" s="3"/>
    </row>
    <row r="84" spans="1:21" ht="12.75">
      <c r="A84" s="58">
        <v>76</v>
      </c>
      <c r="B84" s="3" t="s">
        <v>409</v>
      </c>
      <c r="C84" s="35">
        <v>5.5245</v>
      </c>
      <c r="D84" s="3">
        <v>229</v>
      </c>
      <c r="E84" s="33" t="s">
        <v>145</v>
      </c>
      <c r="F84" s="33" t="s">
        <v>34</v>
      </c>
      <c r="G84" s="33">
        <v>8</v>
      </c>
      <c r="H84" s="33" t="s">
        <v>35</v>
      </c>
      <c r="I84" s="34">
        <v>29.8704</v>
      </c>
      <c r="J84" s="140">
        <v>1.8288000000000002</v>
      </c>
      <c r="K84" s="3">
        <v>0</v>
      </c>
      <c r="L84" s="52" t="s">
        <v>145</v>
      </c>
      <c r="M84" s="33" t="s">
        <v>37</v>
      </c>
      <c r="N84" s="33"/>
      <c r="O84" s="33"/>
      <c r="P84" s="33"/>
      <c r="Q84" s="33"/>
      <c r="R84" s="33"/>
      <c r="S84" s="33"/>
      <c r="T84" s="3"/>
      <c r="U84" s="3"/>
    </row>
    <row r="85" spans="1:21" ht="12.75">
      <c r="A85" s="57">
        <v>77</v>
      </c>
      <c r="B85" s="3" t="s">
        <v>212</v>
      </c>
      <c r="C85" s="35">
        <v>23.3172</v>
      </c>
      <c r="D85" s="3">
        <v>141</v>
      </c>
      <c r="E85" s="33" t="s">
        <v>343</v>
      </c>
      <c r="F85" s="33" t="s">
        <v>34</v>
      </c>
      <c r="G85" s="33">
        <v>8</v>
      </c>
      <c r="H85" s="33" t="s">
        <v>145</v>
      </c>
      <c r="I85" s="34">
        <v>7.62</v>
      </c>
      <c r="J85" s="140">
        <v>1.8288000000000002</v>
      </c>
      <c r="K85" s="3">
        <v>0</v>
      </c>
      <c r="L85" s="52" t="s">
        <v>145</v>
      </c>
      <c r="M85" s="33"/>
      <c r="N85" s="33"/>
      <c r="O85" s="33"/>
      <c r="P85" s="33"/>
      <c r="Q85" s="33"/>
      <c r="R85" s="33" t="s">
        <v>37</v>
      </c>
      <c r="S85" s="33"/>
      <c r="T85" s="3"/>
      <c r="U85" s="3"/>
    </row>
    <row r="86" spans="1:21" ht="12.75">
      <c r="A86" s="58">
        <v>78</v>
      </c>
      <c r="B86" s="3" t="s">
        <v>213</v>
      </c>
      <c r="C86" s="35">
        <v>23.3172</v>
      </c>
      <c r="D86" s="3">
        <v>141</v>
      </c>
      <c r="E86" s="33" t="s">
        <v>343</v>
      </c>
      <c r="F86" s="33" t="s">
        <v>34</v>
      </c>
      <c r="G86" s="33">
        <v>8</v>
      </c>
      <c r="H86" s="33" t="s">
        <v>145</v>
      </c>
      <c r="I86" s="34">
        <v>17.0688</v>
      </c>
      <c r="J86" s="140">
        <v>1.8288000000000002</v>
      </c>
      <c r="K86" s="3">
        <v>0</v>
      </c>
      <c r="L86" s="52" t="s">
        <v>145</v>
      </c>
      <c r="M86" s="33"/>
      <c r="N86" s="33"/>
      <c r="O86" s="33" t="s">
        <v>37</v>
      </c>
      <c r="P86" s="33"/>
      <c r="Q86" s="33"/>
      <c r="R86" s="33"/>
      <c r="S86" s="33"/>
      <c r="T86" s="3"/>
      <c r="U86" s="3"/>
    </row>
    <row r="87" spans="1:21" ht="12.75">
      <c r="A87" s="57">
        <v>79</v>
      </c>
      <c r="B87" s="3" t="s">
        <v>214</v>
      </c>
      <c r="C87" s="35">
        <v>23.5077</v>
      </c>
      <c r="D87" s="3">
        <v>143</v>
      </c>
      <c r="E87" s="33" t="s">
        <v>343</v>
      </c>
      <c r="F87" s="33" t="s">
        <v>34</v>
      </c>
      <c r="G87" s="33">
        <v>7</v>
      </c>
      <c r="H87" s="33" t="s">
        <v>35</v>
      </c>
      <c r="I87" s="34">
        <v>4.572</v>
      </c>
      <c r="J87" s="140">
        <v>1.8288000000000002</v>
      </c>
      <c r="K87" s="3">
        <v>0</v>
      </c>
      <c r="L87" s="52" t="s">
        <v>145</v>
      </c>
      <c r="M87" s="33"/>
      <c r="N87" s="33" t="s">
        <v>37</v>
      </c>
      <c r="O87" s="33"/>
      <c r="P87" s="33"/>
      <c r="Q87" s="33"/>
      <c r="R87" s="33"/>
      <c r="S87" s="33"/>
      <c r="T87" s="3"/>
      <c r="U87" s="3"/>
    </row>
    <row r="88" spans="1:21" ht="12.75">
      <c r="A88" s="58">
        <v>80</v>
      </c>
      <c r="B88" s="3" t="s">
        <v>215</v>
      </c>
      <c r="C88" s="35">
        <v>23.5077</v>
      </c>
      <c r="D88" s="3">
        <v>143</v>
      </c>
      <c r="E88" s="33" t="s">
        <v>343</v>
      </c>
      <c r="F88" s="33" t="s">
        <v>34</v>
      </c>
      <c r="G88" s="33">
        <v>7</v>
      </c>
      <c r="H88" s="33" t="s">
        <v>35</v>
      </c>
      <c r="I88" s="34">
        <v>9.144</v>
      </c>
      <c r="J88" s="140">
        <v>1.8288000000000002</v>
      </c>
      <c r="K88" s="3">
        <v>0</v>
      </c>
      <c r="L88" s="52" t="s">
        <v>145</v>
      </c>
      <c r="M88" s="33"/>
      <c r="N88" s="33"/>
      <c r="O88" s="33"/>
      <c r="P88" s="33"/>
      <c r="Q88" s="33" t="s">
        <v>37</v>
      </c>
      <c r="R88" s="33"/>
      <c r="S88" s="33"/>
      <c r="T88" s="3"/>
      <c r="U88" s="3">
        <v>90</v>
      </c>
    </row>
    <row r="89" spans="1:21" ht="12.75">
      <c r="A89" s="57">
        <v>81</v>
      </c>
      <c r="B89" s="3" t="s">
        <v>216</v>
      </c>
      <c r="C89" s="35">
        <v>2.6289</v>
      </c>
      <c r="D89" s="3">
        <v>218</v>
      </c>
      <c r="E89" s="33" t="s">
        <v>145</v>
      </c>
      <c r="F89" s="33" t="s">
        <v>34</v>
      </c>
      <c r="G89" s="33">
        <v>8</v>
      </c>
      <c r="H89" s="33" t="s">
        <v>47</v>
      </c>
      <c r="I89" s="34">
        <v>14.630400000000002</v>
      </c>
      <c r="J89" s="140">
        <v>1.8288000000000002</v>
      </c>
      <c r="K89" s="3">
        <v>0</v>
      </c>
      <c r="L89" s="40" t="s">
        <v>145</v>
      </c>
      <c r="M89" s="33"/>
      <c r="N89" s="33"/>
      <c r="O89" s="33" t="s">
        <v>37</v>
      </c>
      <c r="P89" s="33"/>
      <c r="Q89" s="33"/>
      <c r="R89" s="33"/>
      <c r="S89" s="33"/>
      <c r="T89" s="3"/>
      <c r="U89" s="3"/>
    </row>
    <row r="90" spans="1:21" ht="12.75">
      <c r="A90" s="58">
        <v>82</v>
      </c>
      <c r="B90" s="3" t="s">
        <v>217</v>
      </c>
      <c r="C90" s="35">
        <v>2.6289</v>
      </c>
      <c r="D90" s="3">
        <v>218</v>
      </c>
      <c r="E90" s="33" t="s">
        <v>145</v>
      </c>
      <c r="F90" s="33" t="s">
        <v>34</v>
      </c>
      <c r="G90" s="33">
        <v>8</v>
      </c>
      <c r="H90" s="33" t="s">
        <v>47</v>
      </c>
      <c r="I90" s="34">
        <v>3.048</v>
      </c>
      <c r="J90" s="140">
        <v>1.8288000000000002</v>
      </c>
      <c r="K90" s="3">
        <v>0</v>
      </c>
      <c r="L90" s="40" t="s">
        <v>145</v>
      </c>
      <c r="M90" s="33"/>
      <c r="N90" s="33"/>
      <c r="O90" s="33" t="s">
        <v>37</v>
      </c>
      <c r="P90" s="33"/>
      <c r="Q90" s="33"/>
      <c r="R90" s="33"/>
      <c r="S90" s="33"/>
      <c r="T90" s="3"/>
      <c r="U90" s="3"/>
    </row>
    <row r="91" spans="1:21" ht="12.75">
      <c r="A91" s="57">
        <v>83</v>
      </c>
      <c r="B91" s="3" t="s">
        <v>410</v>
      </c>
      <c r="C91" s="35">
        <v>10.5918</v>
      </c>
      <c r="D91" s="3">
        <v>115</v>
      </c>
      <c r="E91" s="33" t="s">
        <v>145</v>
      </c>
      <c r="F91" s="33" t="s">
        <v>34</v>
      </c>
      <c r="G91" s="33">
        <v>8</v>
      </c>
      <c r="H91" s="33" t="s">
        <v>145</v>
      </c>
      <c r="I91" s="34">
        <v>3.6576000000000004</v>
      </c>
      <c r="J91" s="140">
        <v>1.524</v>
      </c>
      <c r="K91" s="3">
        <v>0</v>
      </c>
      <c r="L91" s="52" t="s">
        <v>145</v>
      </c>
      <c r="M91" s="33" t="s">
        <v>37</v>
      </c>
      <c r="N91" s="33"/>
      <c r="O91" s="33"/>
      <c r="P91" s="33"/>
      <c r="Q91" s="33"/>
      <c r="R91" s="33"/>
      <c r="S91" s="33"/>
      <c r="T91" s="3"/>
      <c r="U91" s="3"/>
    </row>
    <row r="92" spans="1:21" ht="12.75">
      <c r="A92" s="58">
        <v>84</v>
      </c>
      <c r="B92" s="3" t="s">
        <v>411</v>
      </c>
      <c r="C92" s="35">
        <v>10.5918</v>
      </c>
      <c r="D92" s="3">
        <v>115</v>
      </c>
      <c r="E92" s="33" t="s">
        <v>145</v>
      </c>
      <c r="F92" s="33" t="s">
        <v>34</v>
      </c>
      <c r="G92" s="33">
        <v>8</v>
      </c>
      <c r="H92" s="33" t="s">
        <v>145</v>
      </c>
      <c r="I92" s="34">
        <v>21.336000000000002</v>
      </c>
      <c r="J92" s="140">
        <v>1.8288000000000002</v>
      </c>
      <c r="K92" s="3">
        <v>0</v>
      </c>
      <c r="L92" s="52" t="s">
        <v>145</v>
      </c>
      <c r="M92" s="33" t="s">
        <v>37</v>
      </c>
      <c r="N92" s="33"/>
      <c r="O92" s="33"/>
      <c r="P92" s="33"/>
      <c r="Q92" s="33"/>
      <c r="R92" s="33"/>
      <c r="S92" s="33"/>
      <c r="T92" s="3"/>
      <c r="U92" s="3"/>
    </row>
    <row r="93" spans="1:21" ht="12.75">
      <c r="A93" s="57">
        <v>85</v>
      </c>
      <c r="B93" s="3" t="s">
        <v>218</v>
      </c>
      <c r="C93" s="35">
        <v>10.5918</v>
      </c>
      <c r="D93" s="3">
        <v>115</v>
      </c>
      <c r="E93" s="33" t="s">
        <v>145</v>
      </c>
      <c r="F93" s="33" t="s">
        <v>34</v>
      </c>
      <c r="G93" s="33">
        <v>8</v>
      </c>
      <c r="H93" s="33" t="s">
        <v>145</v>
      </c>
      <c r="I93" s="34">
        <v>9.144</v>
      </c>
      <c r="J93" s="140">
        <v>1.2192</v>
      </c>
      <c r="K93" s="3">
        <v>0</v>
      </c>
      <c r="L93" s="52" t="s">
        <v>145</v>
      </c>
      <c r="M93" s="33"/>
      <c r="N93" s="33" t="s">
        <v>37</v>
      </c>
      <c r="O93" s="33"/>
      <c r="P93" s="33"/>
      <c r="Q93" s="33"/>
      <c r="R93" s="33"/>
      <c r="S93" s="33"/>
      <c r="T93" s="3"/>
      <c r="U93" s="3"/>
    </row>
    <row r="94" spans="1:21" ht="12.75">
      <c r="A94" s="58">
        <v>86</v>
      </c>
      <c r="B94" s="3" t="s">
        <v>412</v>
      </c>
      <c r="C94" s="35">
        <v>10.5918</v>
      </c>
      <c r="D94" s="3">
        <v>115</v>
      </c>
      <c r="E94" s="33" t="s">
        <v>145</v>
      </c>
      <c r="F94" s="33" t="s">
        <v>34</v>
      </c>
      <c r="G94" s="33">
        <v>8</v>
      </c>
      <c r="H94" s="33" t="s">
        <v>145</v>
      </c>
      <c r="I94" s="34">
        <v>12.192</v>
      </c>
      <c r="J94" s="140">
        <v>1.524</v>
      </c>
      <c r="K94" s="3">
        <v>0</v>
      </c>
      <c r="L94" s="52" t="s">
        <v>145</v>
      </c>
      <c r="M94" s="33" t="s">
        <v>37</v>
      </c>
      <c r="N94" s="33"/>
      <c r="O94" s="33"/>
      <c r="P94" s="33"/>
      <c r="Q94" s="33"/>
      <c r="R94" s="33"/>
      <c r="S94" s="33"/>
      <c r="T94" s="3"/>
      <c r="U94" s="3"/>
    </row>
    <row r="95" spans="1:21" ht="12.75">
      <c r="A95" s="57">
        <v>87</v>
      </c>
      <c r="B95" s="3" t="s">
        <v>413</v>
      </c>
      <c r="C95" s="35">
        <v>10.5918</v>
      </c>
      <c r="D95" s="3">
        <v>115</v>
      </c>
      <c r="E95" s="33" t="s">
        <v>145</v>
      </c>
      <c r="F95" s="33" t="s">
        <v>34</v>
      </c>
      <c r="G95" s="33">
        <v>8</v>
      </c>
      <c r="H95" s="33" t="s">
        <v>145</v>
      </c>
      <c r="I95" s="34">
        <v>4.572</v>
      </c>
      <c r="J95" s="140">
        <v>1.524</v>
      </c>
      <c r="K95" s="3">
        <v>0</v>
      </c>
      <c r="L95" s="52" t="s">
        <v>145</v>
      </c>
      <c r="M95" s="33" t="s">
        <v>37</v>
      </c>
      <c r="N95" s="33"/>
      <c r="O95" s="33"/>
      <c r="P95" s="33"/>
      <c r="Q95" s="33"/>
      <c r="R95" s="33"/>
      <c r="S95" s="33"/>
      <c r="T95" s="3"/>
      <c r="U95" s="3"/>
    </row>
    <row r="96" spans="1:21" ht="12.75">
      <c r="A96" s="58">
        <v>88</v>
      </c>
      <c r="B96" s="3" t="s">
        <v>219</v>
      </c>
      <c r="C96" s="35">
        <v>16.5735</v>
      </c>
      <c r="D96" s="3">
        <v>39</v>
      </c>
      <c r="E96" s="33" t="s">
        <v>145</v>
      </c>
      <c r="F96" s="33" t="s">
        <v>34</v>
      </c>
      <c r="G96" s="33">
        <v>7</v>
      </c>
      <c r="H96" s="33" t="s">
        <v>145</v>
      </c>
      <c r="I96" s="34">
        <v>30.48</v>
      </c>
      <c r="J96" s="140">
        <v>0.762</v>
      </c>
      <c r="K96" s="3">
        <v>0</v>
      </c>
      <c r="L96" s="52" t="s">
        <v>145</v>
      </c>
      <c r="M96" s="33"/>
      <c r="N96" s="33" t="s">
        <v>37</v>
      </c>
      <c r="O96" s="33"/>
      <c r="P96" s="33"/>
      <c r="Q96" s="33"/>
      <c r="R96" s="33"/>
      <c r="S96" s="33"/>
      <c r="T96" s="3"/>
      <c r="U96" s="3"/>
    </row>
    <row r="97" spans="1:21" ht="12.75">
      <c r="A97" s="57">
        <v>89</v>
      </c>
      <c r="B97" s="3" t="s">
        <v>220</v>
      </c>
      <c r="C97" s="35">
        <v>16.5735</v>
      </c>
      <c r="D97" s="3">
        <v>39</v>
      </c>
      <c r="E97" s="33" t="s">
        <v>145</v>
      </c>
      <c r="F97" s="33" t="s">
        <v>34</v>
      </c>
      <c r="G97" s="33">
        <v>7</v>
      </c>
      <c r="H97" s="33" t="s">
        <v>145</v>
      </c>
      <c r="I97" s="34">
        <v>27.432000000000002</v>
      </c>
      <c r="J97" s="140">
        <v>1.8288000000000002</v>
      </c>
      <c r="K97" s="3">
        <v>0</v>
      </c>
      <c r="L97" s="52" t="s">
        <v>145</v>
      </c>
      <c r="M97" s="33"/>
      <c r="N97" s="33"/>
      <c r="O97" s="33"/>
      <c r="P97" s="33"/>
      <c r="Q97" s="33"/>
      <c r="R97" s="33" t="s">
        <v>37</v>
      </c>
      <c r="S97" s="33"/>
      <c r="T97" s="3">
        <v>270</v>
      </c>
      <c r="U97" s="3">
        <v>270</v>
      </c>
    </row>
    <row r="98" spans="1:21" ht="12.75">
      <c r="A98" s="58">
        <v>90</v>
      </c>
      <c r="B98" s="3" t="s">
        <v>221</v>
      </c>
      <c r="C98" s="35">
        <v>8.6106</v>
      </c>
      <c r="D98" s="3">
        <v>22</v>
      </c>
      <c r="E98" s="33" t="s">
        <v>145</v>
      </c>
      <c r="F98" s="33" t="s">
        <v>34</v>
      </c>
      <c r="G98" s="33">
        <v>8</v>
      </c>
      <c r="H98" s="33" t="s">
        <v>145</v>
      </c>
      <c r="I98" s="34">
        <v>21.336000000000002</v>
      </c>
      <c r="J98" s="140">
        <v>1.524</v>
      </c>
      <c r="K98" s="3">
        <v>0</v>
      </c>
      <c r="L98" s="52" t="s">
        <v>145</v>
      </c>
      <c r="M98" s="33"/>
      <c r="N98" s="33"/>
      <c r="O98" s="33"/>
      <c r="P98" s="33"/>
      <c r="Q98" s="33"/>
      <c r="R98" s="33" t="s">
        <v>37</v>
      </c>
      <c r="S98" s="33"/>
      <c r="T98" s="3"/>
      <c r="U98" s="3"/>
    </row>
    <row r="99" spans="1:21" ht="12.75">
      <c r="A99" s="57">
        <v>91</v>
      </c>
      <c r="B99" s="3" t="s">
        <v>222</v>
      </c>
      <c r="C99" s="35">
        <v>8.6106</v>
      </c>
      <c r="D99" s="3">
        <v>22</v>
      </c>
      <c r="E99" s="33" t="s">
        <v>145</v>
      </c>
      <c r="F99" s="33" t="s">
        <v>34</v>
      </c>
      <c r="G99" s="33">
        <v>8</v>
      </c>
      <c r="H99" s="33" t="s">
        <v>145</v>
      </c>
      <c r="I99" s="34">
        <v>3.048</v>
      </c>
      <c r="J99" s="140">
        <v>1.8288000000000002</v>
      </c>
      <c r="K99" s="3">
        <v>0</v>
      </c>
      <c r="L99" s="52" t="s">
        <v>145</v>
      </c>
      <c r="M99" s="33"/>
      <c r="N99" s="33"/>
      <c r="O99" s="33"/>
      <c r="P99" s="33"/>
      <c r="Q99" s="33"/>
      <c r="R99" s="33" t="s">
        <v>37</v>
      </c>
      <c r="S99" s="33"/>
      <c r="T99" s="3"/>
      <c r="U99" s="3"/>
    </row>
    <row r="100" spans="1:21" ht="12.75">
      <c r="A100" s="58">
        <v>92</v>
      </c>
      <c r="B100" s="3" t="s">
        <v>223</v>
      </c>
      <c r="C100" s="35">
        <v>15.506699999999999</v>
      </c>
      <c r="D100" s="3">
        <v>41</v>
      </c>
      <c r="E100" s="33" t="s">
        <v>145</v>
      </c>
      <c r="F100" s="33" t="s">
        <v>34</v>
      </c>
      <c r="G100" s="33">
        <v>7</v>
      </c>
      <c r="H100" s="33" t="s">
        <v>145</v>
      </c>
      <c r="I100" s="34">
        <v>19.812</v>
      </c>
      <c r="J100" s="140">
        <v>1.8288000000000002</v>
      </c>
      <c r="K100" s="3">
        <v>0</v>
      </c>
      <c r="L100" s="52" t="s">
        <v>145</v>
      </c>
      <c r="M100" s="33"/>
      <c r="N100" s="33"/>
      <c r="O100" s="33"/>
      <c r="P100" s="33"/>
      <c r="Q100" s="33"/>
      <c r="R100" s="33" t="s">
        <v>37</v>
      </c>
      <c r="S100" s="33"/>
      <c r="T100" s="3"/>
      <c r="U100" s="3"/>
    </row>
    <row r="101" spans="1:21" ht="12.75">
      <c r="A101" s="57">
        <v>93</v>
      </c>
      <c r="B101" s="3" t="s">
        <v>224</v>
      </c>
      <c r="C101" s="35">
        <v>15.506699999999999</v>
      </c>
      <c r="D101" s="3">
        <v>41</v>
      </c>
      <c r="E101" s="33" t="s">
        <v>145</v>
      </c>
      <c r="F101" s="33" t="s">
        <v>34</v>
      </c>
      <c r="G101" s="33">
        <v>7</v>
      </c>
      <c r="H101" s="33" t="s">
        <v>145</v>
      </c>
      <c r="I101" s="34">
        <v>16.764</v>
      </c>
      <c r="J101" s="140">
        <v>0.9144000000000001</v>
      </c>
      <c r="K101" s="3">
        <v>0</v>
      </c>
      <c r="L101" s="52" t="s">
        <v>145</v>
      </c>
      <c r="M101" s="33"/>
      <c r="N101" s="33"/>
      <c r="O101" s="33" t="s">
        <v>37</v>
      </c>
      <c r="P101" s="33"/>
      <c r="Q101" s="33"/>
      <c r="R101" s="33"/>
      <c r="S101" s="33"/>
      <c r="T101" s="3"/>
      <c r="U101" s="3"/>
    </row>
    <row r="102" spans="1:21" ht="12.75">
      <c r="A102" s="58">
        <v>94</v>
      </c>
      <c r="B102" s="3" t="s">
        <v>225</v>
      </c>
      <c r="C102" s="35">
        <v>2.8194</v>
      </c>
      <c r="D102" s="3">
        <v>336</v>
      </c>
      <c r="E102" s="33" t="s">
        <v>145</v>
      </c>
      <c r="F102" s="33" t="s">
        <v>34</v>
      </c>
      <c r="G102" s="33">
        <v>9</v>
      </c>
      <c r="H102" s="33" t="s">
        <v>35</v>
      </c>
      <c r="I102" s="34">
        <v>0</v>
      </c>
      <c r="J102" s="140">
        <v>1.6764000000000001</v>
      </c>
      <c r="K102" s="3">
        <v>0</v>
      </c>
      <c r="L102" s="52" t="s">
        <v>145</v>
      </c>
      <c r="M102" s="33"/>
      <c r="N102" s="33"/>
      <c r="O102" s="33"/>
      <c r="P102" s="33"/>
      <c r="Q102" s="33"/>
      <c r="R102" s="33" t="s">
        <v>37</v>
      </c>
      <c r="S102" s="33"/>
      <c r="T102" s="3"/>
      <c r="U102" s="3"/>
    </row>
    <row r="103" spans="1:21" ht="12.75">
      <c r="A103" s="57">
        <v>95</v>
      </c>
      <c r="B103" s="3" t="s">
        <v>226</v>
      </c>
      <c r="C103" s="35">
        <v>2.8194</v>
      </c>
      <c r="D103" s="3">
        <v>336</v>
      </c>
      <c r="E103" s="33" t="s">
        <v>145</v>
      </c>
      <c r="F103" s="33" t="s">
        <v>34</v>
      </c>
      <c r="G103" s="33">
        <v>9</v>
      </c>
      <c r="H103" s="33" t="s">
        <v>35</v>
      </c>
      <c r="I103" s="34">
        <v>0</v>
      </c>
      <c r="J103" s="140">
        <v>1.6764000000000001</v>
      </c>
      <c r="K103" s="3">
        <v>0</v>
      </c>
      <c r="L103" s="52" t="s">
        <v>145</v>
      </c>
      <c r="M103" s="33"/>
      <c r="N103" s="33"/>
      <c r="O103" s="33"/>
      <c r="P103" s="33"/>
      <c r="Q103" s="33"/>
      <c r="R103" s="33" t="s">
        <v>37</v>
      </c>
      <c r="S103" s="33"/>
      <c r="T103" s="3"/>
      <c r="U103" s="3"/>
    </row>
    <row r="104" spans="1:21" ht="12.75">
      <c r="A104" s="58">
        <v>96</v>
      </c>
      <c r="B104" s="3" t="s">
        <v>227</v>
      </c>
      <c r="C104" s="35">
        <v>7.467599999999999</v>
      </c>
      <c r="D104" s="3">
        <v>32</v>
      </c>
      <c r="E104" s="33" t="s">
        <v>145</v>
      </c>
      <c r="F104" s="33" t="s">
        <v>34</v>
      </c>
      <c r="G104" s="33">
        <v>8</v>
      </c>
      <c r="H104" s="33" t="s">
        <v>145</v>
      </c>
      <c r="I104" s="34">
        <v>30.48</v>
      </c>
      <c r="J104" s="140" t="s">
        <v>35</v>
      </c>
      <c r="K104" s="3">
        <v>0</v>
      </c>
      <c r="L104" s="52" t="s">
        <v>145</v>
      </c>
      <c r="M104" s="33"/>
      <c r="N104" s="33"/>
      <c r="O104" s="33"/>
      <c r="P104" s="33"/>
      <c r="Q104" s="33"/>
      <c r="R104" s="33"/>
      <c r="S104" s="33" t="s">
        <v>37</v>
      </c>
      <c r="T104" s="3"/>
      <c r="U104" s="3"/>
    </row>
    <row r="105" spans="1:21" ht="12.75">
      <c r="A105" s="57">
        <v>97</v>
      </c>
      <c r="B105" s="3" t="s">
        <v>414</v>
      </c>
      <c r="C105" s="35">
        <v>7.467599999999999</v>
      </c>
      <c r="D105" s="3">
        <v>32</v>
      </c>
      <c r="E105" s="33" t="s">
        <v>145</v>
      </c>
      <c r="F105" s="33" t="s">
        <v>34</v>
      </c>
      <c r="G105" s="33">
        <v>8</v>
      </c>
      <c r="H105" s="33" t="s">
        <v>145</v>
      </c>
      <c r="I105" s="34">
        <v>20.4216</v>
      </c>
      <c r="J105" s="140">
        <v>1.9812</v>
      </c>
      <c r="K105" s="3">
        <v>0</v>
      </c>
      <c r="L105" s="52" t="s">
        <v>145</v>
      </c>
      <c r="M105" s="33" t="s">
        <v>37</v>
      </c>
      <c r="N105" s="33"/>
      <c r="O105" s="33"/>
      <c r="P105" s="33"/>
      <c r="Q105" s="33"/>
      <c r="R105" s="33"/>
      <c r="S105" s="33"/>
      <c r="T105" s="3"/>
      <c r="U105" s="3"/>
    </row>
    <row r="106" spans="1:21" ht="12.75">
      <c r="A106" s="58">
        <v>98</v>
      </c>
      <c r="B106" s="3" t="s">
        <v>228</v>
      </c>
      <c r="C106" s="35">
        <v>16.4592</v>
      </c>
      <c r="D106" s="3">
        <v>110</v>
      </c>
      <c r="E106" s="33" t="s">
        <v>343</v>
      </c>
      <c r="F106" s="33" t="s">
        <v>34</v>
      </c>
      <c r="G106" s="33">
        <v>7</v>
      </c>
      <c r="H106" s="33" t="s">
        <v>47</v>
      </c>
      <c r="I106" s="34">
        <v>22.86</v>
      </c>
      <c r="J106" s="140">
        <v>1.8288000000000002</v>
      </c>
      <c r="K106" s="3">
        <v>0</v>
      </c>
      <c r="L106" s="40" t="s">
        <v>145</v>
      </c>
      <c r="M106" s="33"/>
      <c r="N106" s="33" t="s">
        <v>37</v>
      </c>
      <c r="O106" s="33"/>
      <c r="P106" s="33"/>
      <c r="Q106" s="33"/>
      <c r="R106" s="33"/>
      <c r="S106" s="33"/>
      <c r="T106" s="3"/>
      <c r="U106" s="3"/>
    </row>
    <row r="107" spans="1:21" ht="12.75">
      <c r="A107" s="57">
        <v>99</v>
      </c>
      <c r="B107" s="3" t="s">
        <v>229</v>
      </c>
      <c r="C107" s="35">
        <v>16.4592</v>
      </c>
      <c r="D107" s="3">
        <v>110</v>
      </c>
      <c r="E107" s="33" t="s">
        <v>343</v>
      </c>
      <c r="F107" s="33" t="s">
        <v>34</v>
      </c>
      <c r="G107" s="33">
        <v>7</v>
      </c>
      <c r="H107" s="33" t="s">
        <v>47</v>
      </c>
      <c r="I107" s="34">
        <v>9.144</v>
      </c>
      <c r="J107" s="140">
        <v>1.8288000000000002</v>
      </c>
      <c r="K107" s="3">
        <v>0</v>
      </c>
      <c r="L107" s="40" t="s">
        <v>145</v>
      </c>
      <c r="M107" s="33"/>
      <c r="N107" s="33" t="s">
        <v>37</v>
      </c>
      <c r="O107" s="33"/>
      <c r="P107" s="33"/>
      <c r="Q107" s="33"/>
      <c r="R107" s="33"/>
      <c r="S107" s="33"/>
      <c r="T107" s="3"/>
      <c r="U107" s="3"/>
    </row>
    <row r="108" spans="1:21" ht="12.75">
      <c r="A108" s="58">
        <v>100</v>
      </c>
      <c r="B108" s="3" t="s">
        <v>415</v>
      </c>
      <c r="C108" s="35">
        <v>1.6382999999999999</v>
      </c>
      <c r="D108" s="3">
        <v>281</v>
      </c>
      <c r="E108" s="33" t="s">
        <v>145</v>
      </c>
      <c r="F108" s="33" t="s">
        <v>34</v>
      </c>
      <c r="G108" s="33">
        <v>8</v>
      </c>
      <c r="H108" s="33" t="s">
        <v>145</v>
      </c>
      <c r="I108" s="34">
        <v>24.384</v>
      </c>
      <c r="J108" s="140">
        <v>1.8288000000000002</v>
      </c>
      <c r="K108" s="3">
        <v>0</v>
      </c>
      <c r="L108" s="52" t="s">
        <v>145</v>
      </c>
      <c r="M108" s="33" t="s">
        <v>37</v>
      </c>
      <c r="N108" s="33"/>
      <c r="O108" s="33"/>
      <c r="P108" s="33"/>
      <c r="Q108" s="33"/>
      <c r="R108" s="33"/>
      <c r="S108" s="33"/>
      <c r="T108" s="3"/>
      <c r="U108" s="3"/>
    </row>
    <row r="109" spans="1:21" ht="12.75">
      <c r="A109" s="57">
        <v>101</v>
      </c>
      <c r="B109" s="3" t="s">
        <v>230</v>
      </c>
      <c r="C109" s="35">
        <v>1.6382999999999999</v>
      </c>
      <c r="D109" s="3">
        <v>281</v>
      </c>
      <c r="E109" s="33" t="s">
        <v>145</v>
      </c>
      <c r="F109" s="33" t="s">
        <v>34</v>
      </c>
      <c r="G109" s="33">
        <v>8</v>
      </c>
      <c r="H109" s="33" t="s">
        <v>145</v>
      </c>
      <c r="I109" s="34">
        <v>24.384</v>
      </c>
      <c r="J109" s="140">
        <v>1.8288000000000002</v>
      </c>
      <c r="K109" s="3">
        <v>0</v>
      </c>
      <c r="L109" s="52" t="s">
        <v>145</v>
      </c>
      <c r="M109" s="33"/>
      <c r="N109" s="33"/>
      <c r="O109" s="33"/>
      <c r="P109" s="33"/>
      <c r="Q109" s="33"/>
      <c r="R109" s="33" t="s">
        <v>37</v>
      </c>
      <c r="S109" s="33"/>
      <c r="T109" s="3"/>
      <c r="U109" s="3"/>
    </row>
    <row r="110" spans="1:21" ht="12.75">
      <c r="A110" s="58">
        <v>102</v>
      </c>
      <c r="B110" s="3" t="s">
        <v>231</v>
      </c>
      <c r="C110" s="35">
        <v>2.667</v>
      </c>
      <c r="D110" s="3">
        <v>83</v>
      </c>
      <c r="E110" s="33" t="s">
        <v>145</v>
      </c>
      <c r="F110" s="33" t="s">
        <v>34</v>
      </c>
      <c r="G110" s="33">
        <v>8</v>
      </c>
      <c r="H110" s="33" t="s">
        <v>145</v>
      </c>
      <c r="I110" s="34">
        <v>32.308800000000005</v>
      </c>
      <c r="J110" s="140">
        <v>1.524</v>
      </c>
      <c r="K110" s="3">
        <v>0</v>
      </c>
      <c r="L110" s="52" t="s">
        <v>145</v>
      </c>
      <c r="M110" s="33"/>
      <c r="N110" s="33"/>
      <c r="O110" s="33"/>
      <c r="P110" s="33"/>
      <c r="Q110" s="33" t="s">
        <v>37</v>
      </c>
      <c r="R110" s="33"/>
      <c r="S110" s="33"/>
      <c r="T110" s="3"/>
      <c r="U110" s="3">
        <v>270</v>
      </c>
    </row>
    <row r="111" spans="1:21" ht="12.75">
      <c r="A111" s="57">
        <v>103</v>
      </c>
      <c r="B111" s="3" t="s">
        <v>232</v>
      </c>
      <c r="C111" s="35">
        <v>2.667</v>
      </c>
      <c r="D111" s="3">
        <v>83</v>
      </c>
      <c r="E111" s="33" t="s">
        <v>145</v>
      </c>
      <c r="F111" s="33" t="s">
        <v>34</v>
      </c>
      <c r="G111" s="33">
        <v>8</v>
      </c>
      <c r="H111" s="33" t="s">
        <v>145</v>
      </c>
      <c r="I111" s="34">
        <v>28.651200000000003</v>
      </c>
      <c r="J111" s="140">
        <v>1.524</v>
      </c>
      <c r="K111" s="3">
        <v>0</v>
      </c>
      <c r="L111" s="52" t="s">
        <v>145</v>
      </c>
      <c r="M111" s="33"/>
      <c r="N111" s="33"/>
      <c r="O111" s="33"/>
      <c r="P111" s="33"/>
      <c r="Q111" s="33"/>
      <c r="R111" s="33" t="s">
        <v>37</v>
      </c>
      <c r="S111" s="33"/>
      <c r="T111" s="3"/>
      <c r="U111" s="3"/>
    </row>
    <row r="112" spans="1:21" ht="12.75">
      <c r="A112" s="58">
        <v>104</v>
      </c>
      <c r="B112" s="3" t="s">
        <v>233</v>
      </c>
      <c r="C112" s="35">
        <v>2.667</v>
      </c>
      <c r="D112" s="3">
        <v>83</v>
      </c>
      <c r="E112" s="33" t="s">
        <v>145</v>
      </c>
      <c r="F112" s="33" t="s">
        <v>34</v>
      </c>
      <c r="G112" s="33">
        <v>8</v>
      </c>
      <c r="H112" s="33" t="s">
        <v>145</v>
      </c>
      <c r="I112" s="34">
        <v>6.096</v>
      </c>
      <c r="J112" s="140">
        <v>0.45720000000000005</v>
      </c>
      <c r="K112" s="3">
        <v>0</v>
      </c>
      <c r="L112" s="52" t="s">
        <v>145</v>
      </c>
      <c r="M112" s="33"/>
      <c r="N112" s="33" t="s">
        <v>37</v>
      </c>
      <c r="O112" s="33"/>
      <c r="P112" s="33"/>
      <c r="Q112" s="33"/>
      <c r="R112" s="33"/>
      <c r="S112" s="33"/>
      <c r="T112" s="3"/>
      <c r="U112" s="3"/>
    </row>
    <row r="113" spans="1:21" ht="12.75">
      <c r="A113" s="57">
        <v>105</v>
      </c>
      <c r="B113" s="3" t="s">
        <v>234</v>
      </c>
      <c r="C113" s="35">
        <v>2.667</v>
      </c>
      <c r="D113" s="3">
        <v>83</v>
      </c>
      <c r="E113" s="33" t="s">
        <v>145</v>
      </c>
      <c r="F113" s="33" t="s">
        <v>34</v>
      </c>
      <c r="G113" s="33">
        <v>8</v>
      </c>
      <c r="H113" s="33" t="s">
        <v>145</v>
      </c>
      <c r="I113" s="34">
        <v>6.096</v>
      </c>
      <c r="J113" s="140">
        <v>1.2192</v>
      </c>
      <c r="K113" s="3">
        <v>0</v>
      </c>
      <c r="L113" s="52" t="s">
        <v>145</v>
      </c>
      <c r="M113" s="33"/>
      <c r="N113" s="33" t="s">
        <v>37</v>
      </c>
      <c r="O113" s="33"/>
      <c r="P113" s="33"/>
      <c r="Q113" s="33"/>
      <c r="R113" s="33"/>
      <c r="S113" s="33"/>
      <c r="T113" s="3"/>
      <c r="U113" s="3"/>
    </row>
    <row r="114" spans="1:21" ht="12.75">
      <c r="A114" s="58">
        <v>106</v>
      </c>
      <c r="B114" s="3" t="s">
        <v>235</v>
      </c>
      <c r="C114" s="35">
        <v>4.838699999999999</v>
      </c>
      <c r="D114" s="3">
        <v>331</v>
      </c>
      <c r="E114" s="33" t="s">
        <v>145</v>
      </c>
      <c r="F114" s="33" t="s">
        <v>34</v>
      </c>
      <c r="G114" s="33">
        <v>9</v>
      </c>
      <c r="H114" s="33" t="s">
        <v>145</v>
      </c>
      <c r="I114" s="34">
        <v>22.250400000000003</v>
      </c>
      <c r="J114" s="140">
        <v>1.8288000000000002</v>
      </c>
      <c r="K114" s="3">
        <v>0</v>
      </c>
      <c r="L114" s="52" t="s">
        <v>145</v>
      </c>
      <c r="M114" s="33"/>
      <c r="N114" s="33"/>
      <c r="O114" s="33"/>
      <c r="P114" s="33"/>
      <c r="Q114" s="33"/>
      <c r="R114" s="33" t="s">
        <v>37</v>
      </c>
      <c r="S114" s="33"/>
      <c r="T114" s="3">
        <v>90</v>
      </c>
      <c r="U114" s="3">
        <v>90</v>
      </c>
    </row>
    <row r="115" spans="1:21" ht="12.75">
      <c r="A115" s="57">
        <v>107</v>
      </c>
      <c r="B115" s="3" t="s">
        <v>236</v>
      </c>
      <c r="C115" s="35">
        <v>14.2494</v>
      </c>
      <c r="D115" s="3">
        <v>297</v>
      </c>
      <c r="E115" s="33" t="s">
        <v>343</v>
      </c>
      <c r="F115" s="33" t="s">
        <v>34</v>
      </c>
      <c r="G115" s="33">
        <v>7</v>
      </c>
      <c r="H115" s="33" t="s">
        <v>145</v>
      </c>
      <c r="I115" s="34">
        <v>28.956000000000003</v>
      </c>
      <c r="J115" s="140">
        <v>1.6764000000000001</v>
      </c>
      <c r="K115" s="3">
        <v>0</v>
      </c>
      <c r="L115" s="52" t="s">
        <v>145</v>
      </c>
      <c r="M115" s="33"/>
      <c r="N115" s="33"/>
      <c r="O115" s="33"/>
      <c r="P115" s="33"/>
      <c r="Q115" s="33"/>
      <c r="R115" s="33" t="s">
        <v>37</v>
      </c>
      <c r="S115" s="33"/>
      <c r="T115" s="3">
        <v>90</v>
      </c>
      <c r="U115" s="3"/>
    </row>
    <row r="116" spans="1:21" ht="12.75">
      <c r="A116" s="58">
        <v>108</v>
      </c>
      <c r="B116" s="3" t="s">
        <v>416</v>
      </c>
      <c r="C116" s="35">
        <v>14.2494</v>
      </c>
      <c r="D116" s="3">
        <v>297</v>
      </c>
      <c r="E116" s="33" t="s">
        <v>343</v>
      </c>
      <c r="F116" s="33" t="s">
        <v>34</v>
      </c>
      <c r="G116" s="33">
        <v>7</v>
      </c>
      <c r="H116" s="33" t="s">
        <v>145</v>
      </c>
      <c r="I116" s="34">
        <v>7.315200000000001</v>
      </c>
      <c r="J116" s="140">
        <v>0.45720000000000005</v>
      </c>
      <c r="K116" s="3">
        <v>0</v>
      </c>
      <c r="L116" s="52" t="s">
        <v>145</v>
      </c>
      <c r="M116" s="33" t="s">
        <v>37</v>
      </c>
      <c r="N116" s="33"/>
      <c r="O116" s="33"/>
      <c r="P116" s="33"/>
      <c r="Q116" s="33"/>
      <c r="R116" s="33"/>
      <c r="S116" s="33"/>
      <c r="T116" s="3"/>
      <c r="U116" s="3"/>
    </row>
    <row r="117" spans="1:21" ht="12.75">
      <c r="A117" s="57">
        <v>109</v>
      </c>
      <c r="B117" s="3" t="s">
        <v>417</v>
      </c>
      <c r="C117" s="35">
        <v>14.2494</v>
      </c>
      <c r="D117" s="3">
        <v>297</v>
      </c>
      <c r="E117" s="33" t="s">
        <v>343</v>
      </c>
      <c r="F117" s="33" t="s">
        <v>34</v>
      </c>
      <c r="G117" s="33">
        <v>7</v>
      </c>
      <c r="H117" s="33" t="s">
        <v>145</v>
      </c>
      <c r="I117" s="34">
        <v>6.096</v>
      </c>
      <c r="J117" s="140">
        <v>0.45720000000000005</v>
      </c>
      <c r="K117" s="3">
        <v>0</v>
      </c>
      <c r="L117" s="52" t="s">
        <v>145</v>
      </c>
      <c r="M117" s="33" t="s">
        <v>37</v>
      </c>
      <c r="N117" s="33"/>
      <c r="O117" s="33"/>
      <c r="P117" s="33"/>
      <c r="Q117" s="33"/>
      <c r="R117" s="33"/>
      <c r="S117" s="33"/>
      <c r="T117" s="3"/>
      <c r="U117" s="3"/>
    </row>
    <row r="118" spans="1:21" ht="12.75">
      <c r="A118" s="58">
        <v>110</v>
      </c>
      <c r="B118" s="3" t="s">
        <v>237</v>
      </c>
      <c r="C118" s="35">
        <v>14.2494</v>
      </c>
      <c r="D118" s="3">
        <v>297</v>
      </c>
      <c r="E118" s="33" t="s">
        <v>343</v>
      </c>
      <c r="F118" s="33" t="s">
        <v>34</v>
      </c>
      <c r="G118" s="33">
        <v>7</v>
      </c>
      <c r="H118" s="33" t="s">
        <v>145</v>
      </c>
      <c r="I118" s="34">
        <v>30.48</v>
      </c>
      <c r="J118" s="140">
        <v>1.6764000000000001</v>
      </c>
      <c r="K118" s="3">
        <v>0</v>
      </c>
      <c r="L118" s="52" t="s">
        <v>145</v>
      </c>
      <c r="M118" s="33"/>
      <c r="N118" s="33"/>
      <c r="O118" s="33"/>
      <c r="P118" s="33" t="s">
        <v>37</v>
      </c>
      <c r="Q118" s="33"/>
      <c r="R118" s="33"/>
      <c r="S118" s="33"/>
      <c r="T118" s="3"/>
      <c r="U118" s="3">
        <v>270</v>
      </c>
    </row>
    <row r="119" spans="1:21" ht="12.75">
      <c r="A119" s="57">
        <v>111</v>
      </c>
      <c r="B119" s="3" t="s">
        <v>238</v>
      </c>
      <c r="C119" s="35">
        <v>4.0767</v>
      </c>
      <c r="D119" s="3">
        <v>40</v>
      </c>
      <c r="E119" s="33" t="s">
        <v>145</v>
      </c>
      <c r="F119" s="33" t="s">
        <v>34</v>
      </c>
      <c r="G119" s="33">
        <v>9</v>
      </c>
      <c r="H119" s="33" t="s">
        <v>145</v>
      </c>
      <c r="I119" s="34">
        <v>33.528</v>
      </c>
      <c r="J119" s="140">
        <v>1.6764000000000001</v>
      </c>
      <c r="K119" s="3">
        <v>0</v>
      </c>
      <c r="L119" s="52" t="s">
        <v>145</v>
      </c>
      <c r="M119" s="33"/>
      <c r="N119" s="33"/>
      <c r="O119" s="33"/>
      <c r="P119" s="33" t="s">
        <v>37</v>
      </c>
      <c r="Q119" s="33"/>
      <c r="R119" s="33"/>
      <c r="S119" s="33"/>
      <c r="T119" s="3"/>
      <c r="U119" s="3"/>
    </row>
    <row r="120" spans="1:21" ht="12.75">
      <c r="A120" s="58">
        <v>112</v>
      </c>
      <c r="B120" s="3" t="s">
        <v>239</v>
      </c>
      <c r="C120" s="35">
        <v>4.0767</v>
      </c>
      <c r="D120" s="3">
        <v>40</v>
      </c>
      <c r="E120" s="33" t="s">
        <v>145</v>
      </c>
      <c r="F120" s="33" t="s">
        <v>34</v>
      </c>
      <c r="G120" s="33">
        <v>9</v>
      </c>
      <c r="H120" s="33" t="s">
        <v>145</v>
      </c>
      <c r="I120" s="34">
        <v>29.260800000000003</v>
      </c>
      <c r="J120" s="140">
        <v>1.524</v>
      </c>
      <c r="K120" s="3">
        <v>0</v>
      </c>
      <c r="L120" s="52" t="s">
        <v>145</v>
      </c>
      <c r="M120" s="33"/>
      <c r="N120" s="33"/>
      <c r="O120" s="33"/>
      <c r="P120" s="33"/>
      <c r="Q120" s="33"/>
      <c r="R120" s="33" t="s">
        <v>37</v>
      </c>
      <c r="S120" s="33"/>
      <c r="T120" s="3">
        <v>270</v>
      </c>
      <c r="U120" s="3"/>
    </row>
    <row r="121" spans="1:21" ht="12.75">
      <c r="A121" s="57">
        <v>113</v>
      </c>
      <c r="B121" s="3" t="s">
        <v>240</v>
      </c>
      <c r="C121" s="35">
        <v>10.5918</v>
      </c>
      <c r="D121" s="3">
        <v>116</v>
      </c>
      <c r="E121" s="33" t="s">
        <v>145</v>
      </c>
      <c r="F121" s="33" t="s">
        <v>34</v>
      </c>
      <c r="G121" s="33">
        <v>8</v>
      </c>
      <c r="H121" s="33" t="s">
        <v>145</v>
      </c>
      <c r="I121" s="34">
        <v>21.640800000000002</v>
      </c>
      <c r="J121" s="140">
        <v>1.2192</v>
      </c>
      <c r="K121" s="3">
        <v>0</v>
      </c>
      <c r="L121" s="52" t="s">
        <v>145</v>
      </c>
      <c r="M121" s="33"/>
      <c r="N121" s="33" t="s">
        <v>37</v>
      </c>
      <c r="O121" s="33"/>
      <c r="P121" s="33"/>
      <c r="Q121" s="33"/>
      <c r="R121" s="33"/>
      <c r="S121" s="33"/>
      <c r="T121" s="3"/>
      <c r="U121" s="3"/>
    </row>
    <row r="122" spans="1:21" ht="12.75">
      <c r="A122" s="58">
        <v>114</v>
      </c>
      <c r="B122" s="3" t="s">
        <v>241</v>
      </c>
      <c r="C122" s="35">
        <v>10.5918</v>
      </c>
      <c r="D122" s="3">
        <v>116</v>
      </c>
      <c r="E122" s="33" t="s">
        <v>145</v>
      </c>
      <c r="F122" s="33" t="s">
        <v>34</v>
      </c>
      <c r="G122" s="33">
        <v>8</v>
      </c>
      <c r="H122" s="33" t="s">
        <v>145</v>
      </c>
      <c r="I122" s="34">
        <v>5.486400000000001</v>
      </c>
      <c r="J122" s="140">
        <v>1.2192</v>
      </c>
      <c r="K122" s="3">
        <v>0</v>
      </c>
      <c r="L122" s="52" t="s">
        <v>145</v>
      </c>
      <c r="M122" s="33"/>
      <c r="N122" s="33" t="s">
        <v>37</v>
      </c>
      <c r="O122" s="33"/>
      <c r="P122" s="33"/>
      <c r="Q122" s="33"/>
      <c r="R122" s="33"/>
      <c r="S122" s="33"/>
      <c r="T122" s="3"/>
      <c r="U122" s="3"/>
    </row>
    <row r="123" spans="1:21" ht="12.75">
      <c r="A123" s="57">
        <v>115</v>
      </c>
      <c r="B123" s="3" t="s">
        <v>418</v>
      </c>
      <c r="C123" s="35">
        <v>14.1732</v>
      </c>
      <c r="D123" s="3">
        <v>106</v>
      </c>
      <c r="E123" s="33" t="s">
        <v>343</v>
      </c>
      <c r="F123" s="33" t="s">
        <v>34</v>
      </c>
      <c r="G123" s="33">
        <v>7</v>
      </c>
      <c r="H123" s="33" t="s">
        <v>145</v>
      </c>
      <c r="I123" s="34">
        <v>8.5344</v>
      </c>
      <c r="J123" s="140">
        <v>1.8288000000000002</v>
      </c>
      <c r="K123" s="3">
        <v>0</v>
      </c>
      <c r="L123" s="52" t="s">
        <v>145</v>
      </c>
      <c r="M123" s="33" t="s">
        <v>37</v>
      </c>
      <c r="N123" s="33"/>
      <c r="O123" s="33"/>
      <c r="P123" s="33"/>
      <c r="Q123" s="33"/>
      <c r="R123" s="33"/>
      <c r="S123" s="33"/>
      <c r="T123" s="3"/>
      <c r="U123" s="3"/>
    </row>
    <row r="124" spans="1:21" ht="12.75">
      <c r="A124" s="58">
        <v>116</v>
      </c>
      <c r="B124" s="3" t="s">
        <v>242</v>
      </c>
      <c r="C124" s="35">
        <v>14.1732</v>
      </c>
      <c r="D124" s="3">
        <v>106</v>
      </c>
      <c r="E124" s="33" t="s">
        <v>343</v>
      </c>
      <c r="F124" s="33" t="s">
        <v>34</v>
      </c>
      <c r="G124" s="33">
        <v>7</v>
      </c>
      <c r="H124" s="33" t="s">
        <v>145</v>
      </c>
      <c r="I124" s="34">
        <v>10.972800000000001</v>
      </c>
      <c r="J124" s="140">
        <v>1.524</v>
      </c>
      <c r="K124" s="3">
        <v>0</v>
      </c>
      <c r="L124" s="52" t="s">
        <v>145</v>
      </c>
      <c r="M124" s="33"/>
      <c r="N124" s="33"/>
      <c r="O124" s="33"/>
      <c r="P124" s="33"/>
      <c r="Q124" s="33"/>
      <c r="R124" s="33" t="s">
        <v>37</v>
      </c>
      <c r="S124" s="33"/>
      <c r="T124" s="3"/>
      <c r="U124" s="3"/>
    </row>
    <row r="125" spans="1:21" ht="12.75">
      <c r="A125" s="57">
        <v>117</v>
      </c>
      <c r="B125" s="3" t="s">
        <v>243</v>
      </c>
      <c r="C125" s="35">
        <v>8.382</v>
      </c>
      <c r="D125" s="3">
        <v>51</v>
      </c>
      <c r="E125" s="33" t="s">
        <v>145</v>
      </c>
      <c r="F125" s="33" t="s">
        <v>34</v>
      </c>
      <c r="G125" s="33">
        <v>8</v>
      </c>
      <c r="H125" s="33" t="s">
        <v>145</v>
      </c>
      <c r="I125" s="34">
        <v>33.528</v>
      </c>
      <c r="J125" s="140">
        <v>1.524</v>
      </c>
      <c r="K125" s="3">
        <v>0</v>
      </c>
      <c r="L125" s="52" t="s">
        <v>145</v>
      </c>
      <c r="M125" s="33"/>
      <c r="N125" s="33"/>
      <c r="O125" s="33"/>
      <c r="P125" s="33" t="s">
        <v>37</v>
      </c>
      <c r="Q125" s="33"/>
      <c r="R125" s="33"/>
      <c r="S125" s="33"/>
      <c r="T125" s="3"/>
      <c r="U125" s="3"/>
    </row>
    <row r="126" spans="1:21" ht="12.75">
      <c r="A126" s="58">
        <v>118</v>
      </c>
      <c r="B126" s="3" t="s">
        <v>244</v>
      </c>
      <c r="C126" s="35">
        <v>8.382</v>
      </c>
      <c r="D126" s="3">
        <v>51</v>
      </c>
      <c r="E126" s="33" t="s">
        <v>145</v>
      </c>
      <c r="F126" s="33" t="s">
        <v>34</v>
      </c>
      <c r="G126" s="33">
        <v>8</v>
      </c>
      <c r="H126" s="33" t="s">
        <v>145</v>
      </c>
      <c r="I126" s="34">
        <v>43.586400000000005</v>
      </c>
      <c r="J126" s="140">
        <v>1.524</v>
      </c>
      <c r="K126" s="3">
        <v>0</v>
      </c>
      <c r="L126" s="52" t="s">
        <v>145</v>
      </c>
      <c r="M126" s="33"/>
      <c r="N126" s="33"/>
      <c r="O126" s="33"/>
      <c r="P126" s="33"/>
      <c r="Q126" s="33"/>
      <c r="R126" s="33" t="s">
        <v>37</v>
      </c>
      <c r="S126" s="33"/>
      <c r="T126" s="3">
        <v>90</v>
      </c>
      <c r="U126" s="3">
        <v>90</v>
      </c>
    </row>
    <row r="127" spans="1:21" ht="12.75">
      <c r="A127" s="57">
        <v>119</v>
      </c>
      <c r="B127" s="3" t="s">
        <v>419</v>
      </c>
      <c r="C127" s="35">
        <v>3.6576</v>
      </c>
      <c r="D127" s="3">
        <v>183</v>
      </c>
      <c r="E127" s="33" t="s">
        <v>145</v>
      </c>
      <c r="F127" s="33" t="s">
        <v>34</v>
      </c>
      <c r="G127" s="33">
        <v>8</v>
      </c>
      <c r="H127" s="33" t="s">
        <v>145</v>
      </c>
      <c r="I127" s="34">
        <v>16.764</v>
      </c>
      <c r="J127" s="140">
        <v>1.8288000000000002</v>
      </c>
      <c r="K127" s="3">
        <v>0</v>
      </c>
      <c r="L127" s="52" t="s">
        <v>145</v>
      </c>
      <c r="M127" s="33" t="s">
        <v>37</v>
      </c>
      <c r="N127" s="33"/>
      <c r="O127" s="33"/>
      <c r="P127" s="33"/>
      <c r="Q127" s="33"/>
      <c r="R127" s="33"/>
      <c r="S127" s="33"/>
      <c r="T127" s="3"/>
      <c r="U127" s="3"/>
    </row>
    <row r="128" spans="1:21" ht="12.75">
      <c r="A128" s="58">
        <v>120</v>
      </c>
      <c r="B128" s="3" t="s">
        <v>420</v>
      </c>
      <c r="C128" s="35">
        <v>8.763</v>
      </c>
      <c r="D128" s="3">
        <v>222</v>
      </c>
      <c r="E128" s="33" t="s">
        <v>145</v>
      </c>
      <c r="F128" s="33" t="s">
        <v>41</v>
      </c>
      <c r="G128" s="33">
        <v>8</v>
      </c>
      <c r="H128" s="33" t="s">
        <v>47</v>
      </c>
      <c r="I128" s="34">
        <v>14.325600000000001</v>
      </c>
      <c r="J128" s="140" t="s">
        <v>35</v>
      </c>
      <c r="K128" s="3">
        <v>0</v>
      </c>
      <c r="L128" s="40" t="s">
        <v>145</v>
      </c>
      <c r="M128" s="33" t="s">
        <v>37</v>
      </c>
      <c r="N128" s="33"/>
      <c r="O128" s="33"/>
      <c r="P128" s="33"/>
      <c r="Q128" s="33"/>
      <c r="R128" s="33"/>
      <c r="S128" s="33"/>
      <c r="T128" s="3"/>
      <c r="U128" s="3"/>
    </row>
    <row r="129" spans="1:21" ht="12.75">
      <c r="A129" s="57">
        <v>121</v>
      </c>
      <c r="B129" s="3" t="s">
        <v>245</v>
      </c>
      <c r="C129" s="35">
        <v>3.2003999999999997</v>
      </c>
      <c r="D129" s="3">
        <v>189</v>
      </c>
      <c r="E129" s="33" t="s">
        <v>145</v>
      </c>
      <c r="F129" s="33" t="s">
        <v>34</v>
      </c>
      <c r="G129" s="33">
        <v>8</v>
      </c>
      <c r="H129" s="33" t="s">
        <v>145</v>
      </c>
      <c r="I129" s="34">
        <v>22.86</v>
      </c>
      <c r="J129" s="140">
        <v>1.8288000000000002</v>
      </c>
      <c r="K129" s="3">
        <v>170</v>
      </c>
      <c r="L129" s="52" t="s">
        <v>145</v>
      </c>
      <c r="M129" s="33"/>
      <c r="N129" s="33"/>
      <c r="O129" s="33"/>
      <c r="P129" s="33"/>
      <c r="Q129" s="33"/>
      <c r="R129" s="33"/>
      <c r="S129" s="33" t="s">
        <v>37</v>
      </c>
      <c r="T129" s="3"/>
      <c r="U129" s="3"/>
    </row>
    <row r="130" spans="1:21" ht="12.75">
      <c r="A130" s="58">
        <v>122</v>
      </c>
      <c r="B130" s="3" t="s">
        <v>246</v>
      </c>
      <c r="C130" s="35">
        <v>22.5171</v>
      </c>
      <c r="D130" s="3">
        <v>143</v>
      </c>
      <c r="E130" s="33" t="s">
        <v>343</v>
      </c>
      <c r="F130" s="33" t="s">
        <v>34</v>
      </c>
      <c r="G130" s="33">
        <v>8</v>
      </c>
      <c r="H130" s="33" t="s">
        <v>145</v>
      </c>
      <c r="I130" s="34">
        <v>15.24</v>
      </c>
      <c r="J130" s="140">
        <v>1.6764000000000001</v>
      </c>
      <c r="K130" s="3">
        <v>0</v>
      </c>
      <c r="L130" s="52" t="s">
        <v>145</v>
      </c>
      <c r="M130" s="33"/>
      <c r="N130" s="33"/>
      <c r="O130" s="33"/>
      <c r="P130" s="33" t="s">
        <v>37</v>
      </c>
      <c r="Q130" s="33"/>
      <c r="R130" s="33"/>
      <c r="S130" s="33"/>
      <c r="T130" s="3"/>
      <c r="U130" s="3"/>
    </row>
    <row r="131" spans="1:21" ht="12.75">
      <c r="A131" s="57">
        <v>123</v>
      </c>
      <c r="B131" s="3" t="s">
        <v>247</v>
      </c>
      <c r="C131" s="35">
        <v>22.5171</v>
      </c>
      <c r="D131" s="3">
        <v>143</v>
      </c>
      <c r="E131" s="33" t="s">
        <v>343</v>
      </c>
      <c r="F131" s="33" t="s">
        <v>34</v>
      </c>
      <c r="G131" s="33">
        <v>8</v>
      </c>
      <c r="H131" s="33" t="s">
        <v>145</v>
      </c>
      <c r="I131" s="34">
        <v>4.8768</v>
      </c>
      <c r="J131" s="140">
        <v>1.0668</v>
      </c>
      <c r="K131" s="3">
        <v>0</v>
      </c>
      <c r="L131" s="52" t="s">
        <v>145</v>
      </c>
      <c r="M131" s="33"/>
      <c r="N131" s="33"/>
      <c r="O131" s="33" t="s">
        <v>37</v>
      </c>
      <c r="P131" s="33"/>
      <c r="Q131" s="33"/>
      <c r="R131" s="33"/>
      <c r="S131" s="33"/>
      <c r="T131" s="3"/>
      <c r="U131" s="3"/>
    </row>
    <row r="132" spans="1:21" ht="12.75">
      <c r="A132" s="58">
        <v>124</v>
      </c>
      <c r="B132" s="3" t="s">
        <v>248</v>
      </c>
      <c r="C132" s="35">
        <v>22.5171</v>
      </c>
      <c r="D132" s="3">
        <v>143</v>
      </c>
      <c r="E132" s="33" t="s">
        <v>343</v>
      </c>
      <c r="F132" s="33" t="s">
        <v>34</v>
      </c>
      <c r="G132" s="33">
        <v>8</v>
      </c>
      <c r="H132" s="33" t="s">
        <v>145</v>
      </c>
      <c r="I132" s="34">
        <v>4.8768</v>
      </c>
      <c r="J132" s="140">
        <v>0.762</v>
      </c>
      <c r="K132" s="3">
        <v>0</v>
      </c>
      <c r="L132" s="52" t="s">
        <v>145</v>
      </c>
      <c r="M132" s="33"/>
      <c r="N132" s="33"/>
      <c r="O132" s="33" t="s">
        <v>37</v>
      </c>
      <c r="P132" s="33"/>
      <c r="Q132" s="33"/>
      <c r="R132" s="33"/>
      <c r="S132" s="33"/>
      <c r="T132" s="3"/>
      <c r="U132" s="3"/>
    </row>
    <row r="133" spans="1:21" ht="12.75">
      <c r="A133" s="57">
        <v>125</v>
      </c>
      <c r="B133" s="3" t="s">
        <v>249</v>
      </c>
      <c r="C133" s="35">
        <v>14.7828</v>
      </c>
      <c r="D133" s="3">
        <v>110</v>
      </c>
      <c r="E133" s="33" t="s">
        <v>343</v>
      </c>
      <c r="F133" s="33" t="s">
        <v>34</v>
      </c>
      <c r="G133" s="33">
        <v>8</v>
      </c>
      <c r="H133" s="33" t="s">
        <v>145</v>
      </c>
      <c r="I133" s="34">
        <v>31.3944</v>
      </c>
      <c r="J133" s="140">
        <v>1.8288000000000002</v>
      </c>
      <c r="K133" s="3">
        <v>0</v>
      </c>
      <c r="L133" s="52" t="s">
        <v>145</v>
      </c>
      <c r="M133" s="33"/>
      <c r="N133" s="33"/>
      <c r="O133" s="33"/>
      <c r="P133" s="33"/>
      <c r="Q133" s="33"/>
      <c r="R133" s="33" t="s">
        <v>37</v>
      </c>
      <c r="S133" s="33"/>
      <c r="T133" s="3"/>
      <c r="U133" s="3"/>
    </row>
    <row r="134" spans="1:21" ht="12.75">
      <c r="A134" s="58">
        <v>126</v>
      </c>
      <c r="B134" s="3" t="s">
        <v>421</v>
      </c>
      <c r="C134" s="35">
        <v>3.2003999999999997</v>
      </c>
      <c r="D134" s="3">
        <v>69</v>
      </c>
      <c r="E134" s="33" t="s">
        <v>145</v>
      </c>
      <c r="F134" s="33" t="s">
        <v>34</v>
      </c>
      <c r="G134" s="33">
        <v>8</v>
      </c>
      <c r="H134" s="33" t="s">
        <v>145</v>
      </c>
      <c r="I134" s="34">
        <v>3.3528000000000002</v>
      </c>
      <c r="J134" s="140">
        <v>1.2192</v>
      </c>
      <c r="K134" s="3">
        <v>0</v>
      </c>
      <c r="L134" s="52" t="s">
        <v>145</v>
      </c>
      <c r="M134" s="33" t="s">
        <v>37</v>
      </c>
      <c r="N134" s="33"/>
      <c r="O134" s="33"/>
      <c r="P134" s="33"/>
      <c r="Q134" s="33"/>
      <c r="R134" s="33"/>
      <c r="S134" s="33"/>
      <c r="T134" s="3"/>
      <c r="U134" s="3"/>
    </row>
    <row r="135" spans="1:21" ht="12.75">
      <c r="A135" s="57">
        <v>127</v>
      </c>
      <c r="B135" s="3" t="s">
        <v>250</v>
      </c>
      <c r="C135" s="35">
        <v>3.5433</v>
      </c>
      <c r="D135" s="3">
        <v>109</v>
      </c>
      <c r="E135" s="33" t="s">
        <v>145</v>
      </c>
      <c r="F135" s="33" t="s">
        <v>34</v>
      </c>
      <c r="G135" s="33">
        <v>8</v>
      </c>
      <c r="H135" s="33" t="s">
        <v>145</v>
      </c>
      <c r="I135" s="34">
        <v>11.5824</v>
      </c>
      <c r="J135" s="140">
        <v>1.9812</v>
      </c>
      <c r="K135" s="3">
        <v>0</v>
      </c>
      <c r="L135" s="52" t="s">
        <v>145</v>
      </c>
      <c r="M135" s="33"/>
      <c r="N135" s="33"/>
      <c r="O135" s="33"/>
      <c r="P135" s="33"/>
      <c r="Q135" s="33" t="s">
        <v>37</v>
      </c>
      <c r="R135" s="33"/>
      <c r="S135" s="33"/>
      <c r="T135" s="3"/>
      <c r="U135" s="3">
        <v>270</v>
      </c>
    </row>
    <row r="136" spans="1:21" ht="12.75">
      <c r="A136" s="58">
        <v>128</v>
      </c>
      <c r="B136" s="3" t="s">
        <v>422</v>
      </c>
      <c r="C136" s="35">
        <v>3.5433</v>
      </c>
      <c r="D136" s="3">
        <v>109</v>
      </c>
      <c r="E136" s="33" t="s">
        <v>145</v>
      </c>
      <c r="F136" s="33" t="s">
        <v>34</v>
      </c>
      <c r="G136" s="33">
        <v>8</v>
      </c>
      <c r="H136" s="33" t="s">
        <v>145</v>
      </c>
      <c r="I136" s="34">
        <v>35.9664</v>
      </c>
      <c r="J136" s="140">
        <v>1.8288000000000002</v>
      </c>
      <c r="K136" s="3">
        <v>0</v>
      </c>
      <c r="L136" s="52" t="s">
        <v>145</v>
      </c>
      <c r="M136" s="33" t="s">
        <v>37</v>
      </c>
      <c r="N136" s="33"/>
      <c r="O136" s="33"/>
      <c r="P136" s="33"/>
      <c r="Q136" s="33"/>
      <c r="R136" s="33"/>
      <c r="S136" s="33"/>
      <c r="T136" s="3"/>
      <c r="U136" s="3"/>
    </row>
    <row r="137" spans="1:21" ht="12.75">
      <c r="A137" s="57">
        <v>129</v>
      </c>
      <c r="B137" s="3" t="s">
        <v>251</v>
      </c>
      <c r="C137" s="35">
        <v>3.429</v>
      </c>
      <c r="D137" s="3">
        <v>243</v>
      </c>
      <c r="E137" s="33" t="s">
        <v>145</v>
      </c>
      <c r="F137" s="33" t="s">
        <v>34</v>
      </c>
      <c r="G137" s="33">
        <v>8</v>
      </c>
      <c r="H137" s="33" t="s">
        <v>145</v>
      </c>
      <c r="I137" s="34">
        <v>20.1168</v>
      </c>
      <c r="J137" s="140">
        <v>1.6764000000000001</v>
      </c>
      <c r="K137" s="3">
        <v>0</v>
      </c>
      <c r="L137" s="52" t="s">
        <v>145</v>
      </c>
      <c r="M137" s="33"/>
      <c r="N137" s="33"/>
      <c r="O137" s="33"/>
      <c r="P137" s="33"/>
      <c r="Q137" s="33"/>
      <c r="R137" s="33" t="s">
        <v>37</v>
      </c>
      <c r="S137" s="33"/>
      <c r="T137" s="3"/>
      <c r="U137" s="3"/>
    </row>
    <row r="138" spans="1:21" ht="12.75">
      <c r="A138" s="58">
        <v>130</v>
      </c>
      <c r="B138" s="3" t="s">
        <v>252</v>
      </c>
      <c r="C138" s="35">
        <v>3.429</v>
      </c>
      <c r="D138" s="3">
        <v>243</v>
      </c>
      <c r="E138" s="33" t="s">
        <v>145</v>
      </c>
      <c r="F138" s="33" t="s">
        <v>34</v>
      </c>
      <c r="G138" s="33">
        <v>8</v>
      </c>
      <c r="H138" s="33" t="s">
        <v>145</v>
      </c>
      <c r="I138" s="34">
        <v>7.010400000000001</v>
      </c>
      <c r="J138" s="140">
        <v>1.8288000000000002</v>
      </c>
      <c r="K138" s="3">
        <v>0</v>
      </c>
      <c r="L138" s="52" t="s">
        <v>145</v>
      </c>
      <c r="M138" s="33"/>
      <c r="N138" s="33"/>
      <c r="O138" s="33"/>
      <c r="P138" s="33" t="s">
        <v>37</v>
      </c>
      <c r="Q138" s="33"/>
      <c r="R138" s="33"/>
      <c r="S138" s="33"/>
      <c r="T138" s="3"/>
      <c r="U138" s="3"/>
    </row>
    <row r="139" spans="1:21" ht="12.75">
      <c r="A139" s="57">
        <v>131</v>
      </c>
      <c r="B139" s="3" t="s">
        <v>253</v>
      </c>
      <c r="C139" s="35">
        <v>3.429</v>
      </c>
      <c r="D139" s="3">
        <v>243</v>
      </c>
      <c r="E139" s="33" t="s">
        <v>145</v>
      </c>
      <c r="F139" s="33" t="s">
        <v>34</v>
      </c>
      <c r="G139" s="33">
        <v>8</v>
      </c>
      <c r="H139" s="33" t="s">
        <v>145</v>
      </c>
      <c r="I139" s="34">
        <v>8.5344</v>
      </c>
      <c r="J139" s="140">
        <v>1.8288000000000002</v>
      </c>
      <c r="K139" s="3">
        <v>0</v>
      </c>
      <c r="L139" s="52" t="s">
        <v>145</v>
      </c>
      <c r="M139" s="33"/>
      <c r="N139" s="33"/>
      <c r="O139" s="33"/>
      <c r="P139" s="33" t="s">
        <v>37</v>
      </c>
      <c r="Q139" s="33"/>
      <c r="R139" s="33"/>
      <c r="S139" s="33"/>
      <c r="T139" s="3"/>
      <c r="U139" s="3"/>
    </row>
    <row r="140" spans="1:21" ht="12.75">
      <c r="A140" s="58">
        <v>132</v>
      </c>
      <c r="B140" s="3" t="s">
        <v>254</v>
      </c>
      <c r="C140" s="35">
        <v>16.8402</v>
      </c>
      <c r="D140" s="3">
        <v>297</v>
      </c>
      <c r="E140" s="33" t="s">
        <v>343</v>
      </c>
      <c r="F140" s="33" t="s">
        <v>34</v>
      </c>
      <c r="G140" s="33">
        <v>7</v>
      </c>
      <c r="H140" s="33" t="s">
        <v>145</v>
      </c>
      <c r="I140" s="34">
        <v>21.336000000000002</v>
      </c>
      <c r="J140" s="140">
        <v>1.8288000000000002</v>
      </c>
      <c r="K140" s="3">
        <v>0</v>
      </c>
      <c r="L140" s="52" t="s">
        <v>145</v>
      </c>
      <c r="M140" s="33"/>
      <c r="N140" s="33"/>
      <c r="O140" s="33"/>
      <c r="P140" s="33"/>
      <c r="Q140" s="33"/>
      <c r="R140" s="33" t="s">
        <v>37</v>
      </c>
      <c r="S140" s="33"/>
      <c r="T140" s="3">
        <v>270</v>
      </c>
      <c r="U140" s="3"/>
    </row>
    <row r="141" spans="1:21" ht="12.75">
      <c r="A141" s="57">
        <v>133</v>
      </c>
      <c r="B141" s="3" t="s">
        <v>255</v>
      </c>
      <c r="C141" s="35">
        <v>26.517599999999998</v>
      </c>
      <c r="D141" s="3">
        <v>9</v>
      </c>
      <c r="E141" s="33" t="s">
        <v>343</v>
      </c>
      <c r="F141" s="33" t="s">
        <v>34</v>
      </c>
      <c r="G141" s="33">
        <v>7</v>
      </c>
      <c r="H141" s="33" t="s">
        <v>47</v>
      </c>
      <c r="I141" s="34">
        <v>27.432000000000002</v>
      </c>
      <c r="J141" s="140">
        <v>1.524</v>
      </c>
      <c r="K141" s="3">
        <v>0</v>
      </c>
      <c r="L141" s="40" t="s">
        <v>145</v>
      </c>
      <c r="M141" s="33"/>
      <c r="N141" s="33"/>
      <c r="O141" s="33" t="s">
        <v>37</v>
      </c>
      <c r="P141" s="33"/>
      <c r="Q141" s="33"/>
      <c r="R141" s="33"/>
      <c r="S141" s="33"/>
      <c r="T141" s="3"/>
      <c r="U141" s="3"/>
    </row>
    <row r="142" spans="1:21" ht="12.75">
      <c r="A142" s="58">
        <v>134</v>
      </c>
      <c r="B142" s="3" t="s">
        <v>256</v>
      </c>
      <c r="C142" s="35">
        <v>26.517599999999998</v>
      </c>
      <c r="D142" s="3">
        <v>9</v>
      </c>
      <c r="E142" s="33" t="s">
        <v>343</v>
      </c>
      <c r="F142" s="33" t="s">
        <v>34</v>
      </c>
      <c r="G142" s="33">
        <v>7</v>
      </c>
      <c r="H142" s="33" t="s">
        <v>47</v>
      </c>
      <c r="I142" s="34">
        <v>7.010400000000001</v>
      </c>
      <c r="J142" s="140">
        <v>0.6096</v>
      </c>
      <c r="K142" s="3">
        <v>0</v>
      </c>
      <c r="L142" s="40" t="s">
        <v>145</v>
      </c>
      <c r="M142" s="33"/>
      <c r="N142" s="33"/>
      <c r="O142" s="33" t="s">
        <v>37</v>
      </c>
      <c r="P142" s="33"/>
      <c r="Q142" s="33"/>
      <c r="R142" s="33"/>
      <c r="S142" s="33"/>
      <c r="T142" s="3"/>
      <c r="U142" s="3"/>
    </row>
    <row r="143" spans="1:21" ht="12.75">
      <c r="A143" s="57">
        <v>135</v>
      </c>
      <c r="B143" s="3" t="s">
        <v>257</v>
      </c>
      <c r="C143" s="35">
        <v>26.517599999999998</v>
      </c>
      <c r="D143" s="3">
        <v>9</v>
      </c>
      <c r="E143" s="33" t="s">
        <v>343</v>
      </c>
      <c r="F143" s="33" t="s">
        <v>34</v>
      </c>
      <c r="G143" s="33">
        <v>7</v>
      </c>
      <c r="H143" s="33" t="s">
        <v>47</v>
      </c>
      <c r="I143" s="34">
        <v>13.1064</v>
      </c>
      <c r="J143" s="140">
        <v>0.6096</v>
      </c>
      <c r="K143" s="3">
        <v>0</v>
      </c>
      <c r="L143" s="40" t="s">
        <v>145</v>
      </c>
      <c r="M143" s="33"/>
      <c r="N143" s="33"/>
      <c r="O143" s="33" t="s">
        <v>37</v>
      </c>
      <c r="P143" s="33"/>
      <c r="Q143" s="33"/>
      <c r="R143" s="33"/>
      <c r="S143" s="33"/>
      <c r="T143" s="3"/>
      <c r="U143" s="3"/>
    </row>
    <row r="144" spans="1:21" ht="12.75">
      <c r="A144" s="58">
        <v>136</v>
      </c>
      <c r="B144" s="3" t="s">
        <v>258</v>
      </c>
      <c r="C144" s="35">
        <v>26.517599999999998</v>
      </c>
      <c r="D144" s="3">
        <v>9</v>
      </c>
      <c r="E144" s="33" t="s">
        <v>343</v>
      </c>
      <c r="F144" s="33" t="s">
        <v>34</v>
      </c>
      <c r="G144" s="33">
        <v>7</v>
      </c>
      <c r="H144" s="33" t="s">
        <v>47</v>
      </c>
      <c r="I144" s="34">
        <v>21.336000000000002</v>
      </c>
      <c r="J144" s="140">
        <v>1.524</v>
      </c>
      <c r="K144" s="3">
        <v>0</v>
      </c>
      <c r="L144" s="40" t="s">
        <v>145</v>
      </c>
      <c r="M144" s="33"/>
      <c r="N144" s="33"/>
      <c r="O144" s="33" t="s">
        <v>37</v>
      </c>
      <c r="P144" s="33"/>
      <c r="Q144" s="33"/>
      <c r="R144" s="33"/>
      <c r="S144" s="33"/>
      <c r="T144" s="3"/>
      <c r="U144" s="3"/>
    </row>
    <row r="145" spans="1:21" ht="12.75">
      <c r="A145" s="57">
        <v>137</v>
      </c>
      <c r="B145" s="3" t="s">
        <v>259</v>
      </c>
      <c r="C145" s="35">
        <v>10.363199999999999</v>
      </c>
      <c r="D145" s="3">
        <v>242</v>
      </c>
      <c r="E145" s="33" t="s">
        <v>145</v>
      </c>
      <c r="F145" s="33" t="s">
        <v>34</v>
      </c>
      <c r="G145" s="33" t="s">
        <v>35</v>
      </c>
      <c r="H145" s="33" t="s">
        <v>145</v>
      </c>
      <c r="I145" s="34">
        <v>24.9936</v>
      </c>
      <c r="J145" s="140">
        <v>1.524</v>
      </c>
      <c r="K145" s="3">
        <v>0</v>
      </c>
      <c r="L145" s="52" t="s">
        <v>145</v>
      </c>
      <c r="M145" s="33"/>
      <c r="N145" s="33"/>
      <c r="O145" s="33"/>
      <c r="P145" s="33" t="s">
        <v>37</v>
      </c>
      <c r="Q145" s="33"/>
      <c r="R145" s="33"/>
      <c r="S145" s="33"/>
      <c r="T145" s="3"/>
      <c r="U145" s="3"/>
    </row>
    <row r="146" spans="1:21" ht="12.75">
      <c r="A146" s="58">
        <v>138</v>
      </c>
      <c r="B146" s="3" t="s">
        <v>33</v>
      </c>
      <c r="C146" s="35">
        <v>5.7531</v>
      </c>
      <c r="D146" s="3">
        <v>269</v>
      </c>
      <c r="E146" s="33" t="s">
        <v>145</v>
      </c>
      <c r="F146" s="33" t="s">
        <v>34</v>
      </c>
      <c r="G146" s="33">
        <v>9</v>
      </c>
      <c r="H146" s="33" t="s">
        <v>145</v>
      </c>
      <c r="I146" s="34">
        <v>19.812</v>
      </c>
      <c r="J146" s="140">
        <v>1.8288000000000002</v>
      </c>
      <c r="K146" s="3">
        <v>90</v>
      </c>
      <c r="L146" s="52" t="s">
        <v>36</v>
      </c>
      <c r="M146" s="33"/>
      <c r="N146" s="33"/>
      <c r="O146" s="33"/>
      <c r="P146" s="33"/>
      <c r="Q146" s="33"/>
      <c r="R146" s="33"/>
      <c r="S146" s="33" t="s">
        <v>37</v>
      </c>
      <c r="T146" s="3"/>
      <c r="U146" s="3"/>
    </row>
    <row r="147" spans="1:21" ht="12.75">
      <c r="A147" s="57">
        <v>139</v>
      </c>
      <c r="B147" s="3" t="s">
        <v>38</v>
      </c>
      <c r="C147" s="35">
        <v>4.4958</v>
      </c>
      <c r="D147" s="3">
        <v>349</v>
      </c>
      <c r="E147" s="33" t="s">
        <v>145</v>
      </c>
      <c r="F147" s="33" t="s">
        <v>34</v>
      </c>
      <c r="G147" s="33">
        <v>7</v>
      </c>
      <c r="H147" s="33" t="s">
        <v>145</v>
      </c>
      <c r="I147" s="34">
        <v>47.244</v>
      </c>
      <c r="J147" s="140">
        <v>1.8288000000000002</v>
      </c>
      <c r="K147" s="3">
        <v>85</v>
      </c>
      <c r="L147" s="52" t="s">
        <v>36</v>
      </c>
      <c r="M147" s="33"/>
      <c r="N147" s="33"/>
      <c r="O147" s="33"/>
      <c r="P147" s="33"/>
      <c r="Q147" s="33"/>
      <c r="R147" s="33" t="s">
        <v>37</v>
      </c>
      <c r="S147" s="33"/>
      <c r="T147" s="3">
        <v>0</v>
      </c>
      <c r="U147" s="3"/>
    </row>
    <row r="148" spans="1:21" ht="12.75">
      <c r="A148" s="58">
        <v>140</v>
      </c>
      <c r="B148" s="3" t="s">
        <v>39</v>
      </c>
      <c r="C148" s="35">
        <v>4.4958</v>
      </c>
      <c r="D148" s="3">
        <v>349</v>
      </c>
      <c r="E148" s="33" t="s">
        <v>145</v>
      </c>
      <c r="F148" s="33" t="s">
        <v>34</v>
      </c>
      <c r="G148" s="33">
        <v>7</v>
      </c>
      <c r="H148" s="33" t="s">
        <v>145</v>
      </c>
      <c r="I148" s="34">
        <v>15.24</v>
      </c>
      <c r="J148" s="140">
        <v>1.8288000000000002</v>
      </c>
      <c r="K148" s="3">
        <v>90</v>
      </c>
      <c r="L148" s="52" t="s">
        <v>36</v>
      </c>
      <c r="M148" s="33"/>
      <c r="N148" s="33"/>
      <c r="O148" s="33"/>
      <c r="P148" s="33"/>
      <c r="Q148" s="33"/>
      <c r="R148" s="33"/>
      <c r="S148" s="33" t="s">
        <v>37</v>
      </c>
      <c r="T148" s="3"/>
      <c r="U148" s="3"/>
    </row>
    <row r="149" spans="1:21" ht="12.75">
      <c r="A149" s="57">
        <v>141</v>
      </c>
      <c r="B149" s="3" t="s">
        <v>40</v>
      </c>
      <c r="C149" s="35">
        <v>7.924799999999999</v>
      </c>
      <c r="D149" s="3">
        <v>353</v>
      </c>
      <c r="E149" s="33" t="s">
        <v>145</v>
      </c>
      <c r="F149" s="33" t="s">
        <v>41</v>
      </c>
      <c r="G149" s="33">
        <v>8</v>
      </c>
      <c r="H149" s="33" t="s">
        <v>145</v>
      </c>
      <c r="I149" s="34">
        <v>7.62</v>
      </c>
      <c r="J149" s="140">
        <v>1.3716000000000002</v>
      </c>
      <c r="K149" s="3">
        <v>80</v>
      </c>
      <c r="L149" s="52" t="s">
        <v>36</v>
      </c>
      <c r="M149" s="33"/>
      <c r="N149" s="33" t="s">
        <v>37</v>
      </c>
      <c r="O149" s="33"/>
      <c r="P149" s="33"/>
      <c r="Q149" s="33"/>
      <c r="R149" s="33"/>
      <c r="S149" s="33"/>
      <c r="T149" s="3"/>
      <c r="U149" s="3"/>
    </row>
    <row r="150" spans="1:21" ht="12.75">
      <c r="A150" s="58">
        <v>142</v>
      </c>
      <c r="B150" s="3" t="s">
        <v>42</v>
      </c>
      <c r="C150" s="35">
        <v>7.924799999999999</v>
      </c>
      <c r="D150" s="3">
        <v>353</v>
      </c>
      <c r="E150" s="33" t="s">
        <v>145</v>
      </c>
      <c r="F150" s="33" t="s">
        <v>41</v>
      </c>
      <c r="G150" s="33">
        <v>8</v>
      </c>
      <c r="H150" s="33" t="s">
        <v>145</v>
      </c>
      <c r="I150" s="34">
        <v>6.096</v>
      </c>
      <c r="J150" s="140">
        <v>1.3716000000000002</v>
      </c>
      <c r="K150" s="3">
        <v>100</v>
      </c>
      <c r="L150" s="52" t="s">
        <v>36</v>
      </c>
      <c r="M150" s="33"/>
      <c r="N150" s="33"/>
      <c r="O150" s="33"/>
      <c r="P150" s="33"/>
      <c r="Q150" s="33"/>
      <c r="R150" s="33" t="s">
        <v>37</v>
      </c>
      <c r="S150" s="33"/>
      <c r="T150" s="3">
        <v>0</v>
      </c>
      <c r="U150" s="3"/>
    </row>
    <row r="151" spans="1:21" ht="12.75">
      <c r="A151" s="57">
        <v>143</v>
      </c>
      <c r="B151" s="3" t="s">
        <v>43</v>
      </c>
      <c r="C151" s="35">
        <v>2.2479</v>
      </c>
      <c r="D151" s="3">
        <v>282</v>
      </c>
      <c r="E151" s="33" t="s">
        <v>145</v>
      </c>
      <c r="F151" s="33" t="s">
        <v>34</v>
      </c>
      <c r="G151" s="33">
        <v>8</v>
      </c>
      <c r="H151" s="33" t="s">
        <v>35</v>
      </c>
      <c r="I151" s="34">
        <v>15.24</v>
      </c>
      <c r="J151" s="140">
        <v>1.8288000000000002</v>
      </c>
      <c r="K151" s="3">
        <v>90</v>
      </c>
      <c r="L151" s="52" t="s">
        <v>36</v>
      </c>
      <c r="M151" s="33"/>
      <c r="N151" s="33"/>
      <c r="O151" s="33"/>
      <c r="P151" s="33"/>
      <c r="Q151" s="33"/>
      <c r="R151" s="33" t="s">
        <v>37</v>
      </c>
      <c r="S151" s="33"/>
      <c r="T151" s="3"/>
      <c r="U151" s="3"/>
    </row>
    <row r="152" spans="1:21" ht="12.75">
      <c r="A152" s="58">
        <v>144</v>
      </c>
      <c r="B152" s="3" t="s">
        <v>45</v>
      </c>
      <c r="C152" s="35">
        <v>3.3146999999999998</v>
      </c>
      <c r="D152" s="3">
        <v>224</v>
      </c>
      <c r="E152" s="33" t="s">
        <v>145</v>
      </c>
      <c r="F152" s="33" t="s">
        <v>34</v>
      </c>
      <c r="G152" s="33">
        <v>8</v>
      </c>
      <c r="H152" s="33" t="s">
        <v>145</v>
      </c>
      <c r="I152" s="34">
        <v>27.432000000000002</v>
      </c>
      <c r="J152" s="140">
        <v>1.8288000000000002</v>
      </c>
      <c r="K152" s="3">
        <v>90</v>
      </c>
      <c r="L152" s="52" t="s">
        <v>36</v>
      </c>
      <c r="M152" s="33"/>
      <c r="N152" s="33"/>
      <c r="O152" s="33"/>
      <c r="P152" s="33" t="s">
        <v>37</v>
      </c>
      <c r="Q152" s="33"/>
      <c r="R152" s="33"/>
      <c r="S152" s="33"/>
      <c r="T152" s="3"/>
      <c r="U152" s="3"/>
    </row>
    <row r="153" spans="1:21" ht="12.75">
      <c r="A153" s="57">
        <v>145</v>
      </c>
      <c r="B153" s="3" t="s">
        <v>46</v>
      </c>
      <c r="C153" s="35">
        <v>5.8674</v>
      </c>
      <c r="D153" s="3">
        <v>110</v>
      </c>
      <c r="E153" s="33" t="s">
        <v>145</v>
      </c>
      <c r="F153" s="33" t="s">
        <v>34</v>
      </c>
      <c r="G153" s="33">
        <v>8</v>
      </c>
      <c r="H153" s="33" t="s">
        <v>47</v>
      </c>
      <c r="I153" s="34">
        <v>23.1648</v>
      </c>
      <c r="J153" s="140" t="s">
        <v>35</v>
      </c>
      <c r="K153" s="3">
        <v>90</v>
      </c>
      <c r="L153" s="40" t="s">
        <v>36</v>
      </c>
      <c r="M153" s="33"/>
      <c r="N153" s="33"/>
      <c r="O153" s="33"/>
      <c r="P153" s="33" t="s">
        <v>37</v>
      </c>
      <c r="Q153" s="33"/>
      <c r="R153" s="33"/>
      <c r="S153" s="33"/>
      <c r="T153" s="3"/>
      <c r="U153" s="3"/>
    </row>
    <row r="154" spans="1:21" ht="12.75">
      <c r="A154" s="58">
        <v>146</v>
      </c>
      <c r="B154" s="3" t="s">
        <v>48</v>
      </c>
      <c r="C154" s="35">
        <v>5.8674</v>
      </c>
      <c r="D154" s="3">
        <v>110</v>
      </c>
      <c r="E154" s="33" t="s">
        <v>145</v>
      </c>
      <c r="F154" s="33" t="s">
        <v>34</v>
      </c>
      <c r="G154" s="33">
        <v>8</v>
      </c>
      <c r="H154" s="33" t="s">
        <v>47</v>
      </c>
      <c r="I154" s="34">
        <v>23.1648</v>
      </c>
      <c r="J154" s="140" t="s">
        <v>35</v>
      </c>
      <c r="K154" s="3">
        <v>90</v>
      </c>
      <c r="L154" s="40" t="s">
        <v>36</v>
      </c>
      <c r="M154" s="33"/>
      <c r="N154" s="33"/>
      <c r="O154" s="33"/>
      <c r="P154" s="33"/>
      <c r="Q154" s="33"/>
      <c r="R154" s="33" t="s">
        <v>37</v>
      </c>
      <c r="S154" s="33"/>
      <c r="T154" s="3">
        <v>0</v>
      </c>
      <c r="U154" s="3"/>
    </row>
    <row r="155" spans="1:21" ht="12.75">
      <c r="A155" s="57">
        <v>147</v>
      </c>
      <c r="B155" s="3" t="s">
        <v>49</v>
      </c>
      <c r="C155" s="35">
        <v>3.3528</v>
      </c>
      <c r="D155" s="3">
        <v>32</v>
      </c>
      <c r="E155" s="33" t="s">
        <v>145</v>
      </c>
      <c r="F155" s="33" t="s">
        <v>34</v>
      </c>
      <c r="G155" s="33">
        <v>8</v>
      </c>
      <c r="H155" s="33" t="s">
        <v>35</v>
      </c>
      <c r="I155" s="34">
        <v>17.3736</v>
      </c>
      <c r="J155" s="140" t="s">
        <v>35</v>
      </c>
      <c r="K155" s="3">
        <v>90</v>
      </c>
      <c r="L155" s="52" t="s">
        <v>36</v>
      </c>
      <c r="M155" s="33"/>
      <c r="N155" s="33"/>
      <c r="O155" s="33"/>
      <c r="P155" s="33"/>
      <c r="Q155" s="33"/>
      <c r="R155" s="33"/>
      <c r="S155" s="33" t="s">
        <v>37</v>
      </c>
      <c r="T155" s="3">
        <v>0</v>
      </c>
      <c r="U155" s="3"/>
    </row>
    <row r="156" spans="1:21" ht="12.75">
      <c r="A156" s="58">
        <v>148</v>
      </c>
      <c r="B156" s="3" t="s">
        <v>50</v>
      </c>
      <c r="C156" s="35">
        <v>16.2306</v>
      </c>
      <c r="D156" s="3">
        <v>303</v>
      </c>
      <c r="E156" s="33" t="s">
        <v>145</v>
      </c>
      <c r="F156" s="33" t="s">
        <v>34</v>
      </c>
      <c r="G156" s="33">
        <v>8</v>
      </c>
      <c r="H156" s="33" t="s">
        <v>47</v>
      </c>
      <c r="I156" s="34">
        <v>21.336000000000002</v>
      </c>
      <c r="J156" s="140">
        <v>1.8288000000000002</v>
      </c>
      <c r="K156" s="3">
        <v>85</v>
      </c>
      <c r="L156" s="40" t="s">
        <v>36</v>
      </c>
      <c r="M156" s="33"/>
      <c r="N156" s="33"/>
      <c r="O156" s="33"/>
      <c r="P156" s="33"/>
      <c r="Q156" s="33"/>
      <c r="R156" s="33" t="s">
        <v>37</v>
      </c>
      <c r="S156" s="33"/>
      <c r="T156" s="3"/>
      <c r="U156" s="3"/>
    </row>
    <row r="157" spans="1:21" ht="12.75">
      <c r="A157" s="57">
        <v>149</v>
      </c>
      <c r="B157" s="3" t="s">
        <v>51</v>
      </c>
      <c r="C157" s="35">
        <v>11.5824</v>
      </c>
      <c r="D157" s="3">
        <v>127</v>
      </c>
      <c r="E157" s="33" t="s">
        <v>145</v>
      </c>
      <c r="F157" s="33" t="s">
        <v>34</v>
      </c>
      <c r="G157" s="33">
        <v>8</v>
      </c>
      <c r="H157" s="33" t="s">
        <v>35</v>
      </c>
      <c r="I157" s="34">
        <v>18.8976</v>
      </c>
      <c r="J157" s="140">
        <v>1.8288000000000002</v>
      </c>
      <c r="K157" s="3">
        <v>90</v>
      </c>
      <c r="L157" s="52" t="s">
        <v>36</v>
      </c>
      <c r="M157" s="33"/>
      <c r="N157" s="33"/>
      <c r="O157" s="33" t="s">
        <v>37</v>
      </c>
      <c r="P157" s="33"/>
      <c r="Q157" s="33"/>
      <c r="R157" s="33"/>
      <c r="S157" s="33"/>
      <c r="T157" s="3"/>
      <c r="U157" s="3"/>
    </row>
    <row r="158" spans="1:21" ht="12.75">
      <c r="A158" s="58">
        <v>150</v>
      </c>
      <c r="B158" s="3" t="s">
        <v>52</v>
      </c>
      <c r="C158" s="35">
        <v>12.763499999999999</v>
      </c>
      <c r="D158" s="3">
        <v>250</v>
      </c>
      <c r="E158" s="33" t="s">
        <v>343</v>
      </c>
      <c r="F158" s="33" t="s">
        <v>41</v>
      </c>
      <c r="G158" s="33">
        <v>8</v>
      </c>
      <c r="H158" s="33" t="s">
        <v>35</v>
      </c>
      <c r="I158" s="34">
        <v>0</v>
      </c>
      <c r="J158" s="140" t="s">
        <v>35</v>
      </c>
      <c r="K158" s="3">
        <v>90</v>
      </c>
      <c r="L158" s="52" t="s">
        <v>36</v>
      </c>
      <c r="M158" s="33"/>
      <c r="N158" s="33" t="s">
        <v>37</v>
      </c>
      <c r="O158" s="33"/>
      <c r="P158" s="33"/>
      <c r="Q158" s="33"/>
      <c r="R158" s="33"/>
      <c r="S158" s="33"/>
      <c r="T158" s="3"/>
      <c r="U158" s="3"/>
    </row>
    <row r="159" spans="1:21" ht="12.75">
      <c r="A159" s="57">
        <v>151</v>
      </c>
      <c r="B159" s="3" t="s">
        <v>53</v>
      </c>
      <c r="C159" s="35">
        <v>13.9827</v>
      </c>
      <c r="D159" s="3">
        <v>121</v>
      </c>
      <c r="E159" s="33" t="s">
        <v>343</v>
      </c>
      <c r="F159" s="33" t="s">
        <v>41</v>
      </c>
      <c r="G159" s="33">
        <v>7</v>
      </c>
      <c r="H159" s="33" t="s">
        <v>35</v>
      </c>
      <c r="I159" s="34">
        <v>8.5344</v>
      </c>
      <c r="J159" s="140">
        <v>1.6764000000000001</v>
      </c>
      <c r="K159" s="3">
        <v>90</v>
      </c>
      <c r="L159" s="52" t="s">
        <v>36</v>
      </c>
      <c r="M159" s="33"/>
      <c r="N159" s="33" t="s">
        <v>37</v>
      </c>
      <c r="O159" s="33"/>
      <c r="P159" s="33"/>
      <c r="Q159" s="33"/>
      <c r="R159" s="33"/>
      <c r="S159" s="33"/>
      <c r="T159" s="3"/>
      <c r="U159" s="3"/>
    </row>
    <row r="160" spans="1:21" ht="12.75">
      <c r="A160" s="58">
        <v>152</v>
      </c>
      <c r="B160" s="3" t="s">
        <v>54</v>
      </c>
      <c r="C160" s="35">
        <v>25.374599999999997</v>
      </c>
      <c r="D160" s="3">
        <v>122</v>
      </c>
      <c r="E160" s="33" t="s">
        <v>343</v>
      </c>
      <c r="F160" s="33" t="s">
        <v>34</v>
      </c>
      <c r="G160" s="33">
        <v>7</v>
      </c>
      <c r="H160" s="33" t="s">
        <v>35</v>
      </c>
      <c r="I160" s="34">
        <v>4.8768</v>
      </c>
      <c r="J160" s="140" t="s">
        <v>35</v>
      </c>
      <c r="K160" s="3">
        <v>90</v>
      </c>
      <c r="L160" s="52" t="s">
        <v>36</v>
      </c>
      <c r="M160" s="33"/>
      <c r="N160" s="33"/>
      <c r="O160" s="33"/>
      <c r="P160" s="33" t="s">
        <v>37</v>
      </c>
      <c r="Q160" s="33"/>
      <c r="R160" s="33"/>
      <c r="S160" s="33"/>
      <c r="T160" s="3"/>
      <c r="U160" s="3"/>
    </row>
    <row r="161" spans="1:21" ht="12.75">
      <c r="A161" s="57">
        <v>153</v>
      </c>
      <c r="B161" s="3" t="s">
        <v>55</v>
      </c>
      <c r="C161" s="35">
        <v>8.1915</v>
      </c>
      <c r="D161" s="3">
        <v>35</v>
      </c>
      <c r="E161" s="33" t="s">
        <v>145</v>
      </c>
      <c r="F161" s="33" t="s">
        <v>34</v>
      </c>
      <c r="G161" s="33">
        <v>8</v>
      </c>
      <c r="H161" s="33" t="s">
        <v>145</v>
      </c>
      <c r="I161" s="34">
        <v>10.668000000000001</v>
      </c>
      <c r="J161" s="140">
        <v>1.6764000000000001</v>
      </c>
      <c r="K161" s="3">
        <v>80</v>
      </c>
      <c r="L161" s="52" t="s">
        <v>36</v>
      </c>
      <c r="M161" s="33"/>
      <c r="N161" s="33"/>
      <c r="O161" s="33"/>
      <c r="P161" s="33"/>
      <c r="Q161" s="33"/>
      <c r="R161" s="33"/>
      <c r="S161" s="33" t="s">
        <v>37</v>
      </c>
      <c r="T161" s="3">
        <v>180</v>
      </c>
      <c r="U161" s="3"/>
    </row>
    <row r="162" spans="1:21" ht="12.75">
      <c r="A162" s="58">
        <v>154</v>
      </c>
      <c r="B162" s="3" t="s">
        <v>56</v>
      </c>
      <c r="C162" s="35">
        <v>8.1915</v>
      </c>
      <c r="D162" s="3">
        <v>35</v>
      </c>
      <c r="E162" s="33" t="s">
        <v>145</v>
      </c>
      <c r="F162" s="33" t="s">
        <v>34</v>
      </c>
      <c r="G162" s="33">
        <v>8</v>
      </c>
      <c r="H162" s="33" t="s">
        <v>145</v>
      </c>
      <c r="I162" s="34">
        <v>24.9936</v>
      </c>
      <c r="J162" s="140">
        <v>1.6764000000000001</v>
      </c>
      <c r="K162" s="3">
        <v>90</v>
      </c>
      <c r="L162" s="52" t="s">
        <v>36</v>
      </c>
      <c r="M162" s="33"/>
      <c r="N162" s="33"/>
      <c r="O162" s="33"/>
      <c r="P162" s="33" t="s">
        <v>37</v>
      </c>
      <c r="Q162" s="33"/>
      <c r="R162" s="33"/>
      <c r="S162" s="33"/>
      <c r="T162" s="3"/>
      <c r="U162" s="3"/>
    </row>
    <row r="163" spans="1:21" ht="12.75">
      <c r="A163" s="57">
        <v>155</v>
      </c>
      <c r="B163" s="3" t="s">
        <v>57</v>
      </c>
      <c r="C163" s="35">
        <v>6.400799999999999</v>
      </c>
      <c r="D163" s="3">
        <v>222</v>
      </c>
      <c r="E163" s="33" t="s">
        <v>145</v>
      </c>
      <c r="F163" s="33" t="s">
        <v>34</v>
      </c>
      <c r="G163" s="33">
        <v>8</v>
      </c>
      <c r="H163" s="33" t="s">
        <v>145</v>
      </c>
      <c r="I163" s="34">
        <v>22.250400000000003</v>
      </c>
      <c r="J163" s="140">
        <v>1.8288000000000002</v>
      </c>
      <c r="K163" s="3">
        <v>90</v>
      </c>
      <c r="L163" s="52" t="s">
        <v>36</v>
      </c>
      <c r="M163" s="33"/>
      <c r="N163" s="33"/>
      <c r="O163" s="33"/>
      <c r="P163" s="33"/>
      <c r="Q163" s="33"/>
      <c r="R163" s="33" t="s">
        <v>37</v>
      </c>
      <c r="S163" s="33"/>
      <c r="T163" s="3"/>
      <c r="U163" s="3"/>
    </row>
    <row r="164" spans="1:21" ht="12.75">
      <c r="A164" s="58">
        <v>156</v>
      </c>
      <c r="B164" s="3" t="s">
        <v>58</v>
      </c>
      <c r="C164" s="35">
        <v>19.811999999999998</v>
      </c>
      <c r="D164" s="3">
        <v>356</v>
      </c>
      <c r="E164" s="33" t="s">
        <v>343</v>
      </c>
      <c r="F164" s="33" t="s">
        <v>41</v>
      </c>
      <c r="G164" s="33">
        <v>8</v>
      </c>
      <c r="H164" s="33" t="s">
        <v>47</v>
      </c>
      <c r="I164" s="34">
        <v>19.812</v>
      </c>
      <c r="J164" s="140">
        <v>1.524</v>
      </c>
      <c r="K164" s="3">
        <v>90</v>
      </c>
      <c r="L164" s="40" t="s">
        <v>36</v>
      </c>
      <c r="M164" s="33"/>
      <c r="N164" s="33" t="s">
        <v>37</v>
      </c>
      <c r="O164" s="33"/>
      <c r="P164" s="33"/>
      <c r="Q164" s="33"/>
      <c r="R164" s="33"/>
      <c r="S164" s="33"/>
      <c r="T164" s="3"/>
      <c r="U164" s="3"/>
    </row>
    <row r="165" spans="1:21" ht="12.75">
      <c r="A165" s="57">
        <v>157</v>
      </c>
      <c r="B165" s="3" t="s">
        <v>59</v>
      </c>
      <c r="C165" s="35">
        <v>19.811999999999998</v>
      </c>
      <c r="D165" s="3">
        <v>356</v>
      </c>
      <c r="E165" s="33" t="s">
        <v>343</v>
      </c>
      <c r="F165" s="33" t="s">
        <v>41</v>
      </c>
      <c r="G165" s="33">
        <v>8</v>
      </c>
      <c r="H165" s="33" t="s">
        <v>47</v>
      </c>
      <c r="I165" s="34">
        <v>19.812</v>
      </c>
      <c r="J165" s="140">
        <v>0.9144000000000001</v>
      </c>
      <c r="K165" s="3">
        <v>90</v>
      </c>
      <c r="L165" s="40" t="s">
        <v>36</v>
      </c>
      <c r="M165" s="33"/>
      <c r="N165" s="33" t="s">
        <v>37</v>
      </c>
      <c r="O165" s="33"/>
      <c r="P165" s="33"/>
      <c r="Q165" s="33"/>
      <c r="R165" s="33"/>
      <c r="S165" s="33"/>
      <c r="T165" s="3"/>
      <c r="U165" s="3"/>
    </row>
    <row r="166" spans="1:21" ht="12.75">
      <c r="A166" s="58">
        <v>158</v>
      </c>
      <c r="B166" s="3" t="s">
        <v>60</v>
      </c>
      <c r="C166" s="35">
        <v>28.956</v>
      </c>
      <c r="D166" s="3">
        <v>2</v>
      </c>
      <c r="E166" s="33" t="s">
        <v>343</v>
      </c>
      <c r="F166" s="33" t="s">
        <v>34</v>
      </c>
      <c r="G166" s="33">
        <v>7</v>
      </c>
      <c r="H166" s="33" t="s">
        <v>47</v>
      </c>
      <c r="I166" s="34">
        <v>18.288</v>
      </c>
      <c r="J166" s="140">
        <v>1.2192</v>
      </c>
      <c r="K166" s="3">
        <v>90</v>
      </c>
      <c r="L166" s="40" t="s">
        <v>36</v>
      </c>
      <c r="M166" s="33"/>
      <c r="N166" s="33" t="s">
        <v>37</v>
      </c>
      <c r="O166" s="33"/>
      <c r="P166" s="33"/>
      <c r="Q166" s="33"/>
      <c r="R166" s="33"/>
      <c r="S166" s="33"/>
      <c r="T166" s="3"/>
      <c r="U166" s="3"/>
    </row>
    <row r="167" spans="1:21" ht="12.75">
      <c r="A167" s="57">
        <v>159</v>
      </c>
      <c r="B167" s="3" t="s">
        <v>61</v>
      </c>
      <c r="C167" s="35">
        <v>14.5542</v>
      </c>
      <c r="D167" s="3">
        <v>300</v>
      </c>
      <c r="E167" s="33" t="s">
        <v>145</v>
      </c>
      <c r="F167" s="33" t="s">
        <v>34</v>
      </c>
      <c r="G167" s="33">
        <v>8</v>
      </c>
      <c r="H167" s="33" t="s">
        <v>145</v>
      </c>
      <c r="I167" s="34">
        <v>24.384</v>
      </c>
      <c r="J167" s="140">
        <v>1.8288000000000002</v>
      </c>
      <c r="K167" s="3">
        <v>85</v>
      </c>
      <c r="L167" s="52" t="s">
        <v>36</v>
      </c>
      <c r="M167" s="33"/>
      <c r="N167" s="33"/>
      <c r="O167" s="33" t="s">
        <v>37</v>
      </c>
      <c r="P167" s="33"/>
      <c r="Q167" s="33"/>
      <c r="R167" s="33"/>
      <c r="S167" s="33"/>
      <c r="T167" s="3"/>
      <c r="U167" s="3"/>
    </row>
    <row r="168" spans="1:21" ht="12.75">
      <c r="A168" s="58">
        <v>160</v>
      </c>
      <c r="B168" s="3" t="s">
        <v>62</v>
      </c>
      <c r="C168" s="35">
        <v>14.5542</v>
      </c>
      <c r="D168" s="3">
        <v>300</v>
      </c>
      <c r="E168" s="33" t="s">
        <v>145</v>
      </c>
      <c r="F168" s="33" t="s">
        <v>34</v>
      </c>
      <c r="G168" s="33">
        <v>8</v>
      </c>
      <c r="H168" s="33" t="s">
        <v>145</v>
      </c>
      <c r="I168" s="34">
        <v>7.62</v>
      </c>
      <c r="J168" s="140">
        <v>1.8288000000000002</v>
      </c>
      <c r="K168" s="3">
        <v>90</v>
      </c>
      <c r="L168" s="52" t="s">
        <v>36</v>
      </c>
      <c r="M168" s="33"/>
      <c r="N168" s="33"/>
      <c r="O168" s="33"/>
      <c r="P168" s="33"/>
      <c r="Q168" s="33"/>
      <c r="R168" s="33" t="s">
        <v>37</v>
      </c>
      <c r="S168" s="33"/>
      <c r="T168" s="3"/>
      <c r="U168" s="3"/>
    </row>
    <row r="169" spans="1:21" ht="12.75">
      <c r="A169" s="57">
        <v>161</v>
      </c>
      <c r="B169" s="3" t="s">
        <v>63</v>
      </c>
      <c r="C169" s="35">
        <v>14.5542</v>
      </c>
      <c r="D169" s="3">
        <v>300</v>
      </c>
      <c r="E169" s="33" t="s">
        <v>145</v>
      </c>
      <c r="F169" s="33" t="s">
        <v>34</v>
      </c>
      <c r="G169" s="33">
        <v>8</v>
      </c>
      <c r="H169" s="33" t="s">
        <v>145</v>
      </c>
      <c r="I169" s="34">
        <v>2.1336</v>
      </c>
      <c r="J169" s="140">
        <v>1.8288000000000002</v>
      </c>
      <c r="K169" s="3">
        <v>90</v>
      </c>
      <c r="L169" s="52" t="s">
        <v>36</v>
      </c>
      <c r="M169" s="33"/>
      <c r="N169" s="33"/>
      <c r="O169" s="33"/>
      <c r="P169" s="33"/>
      <c r="Q169" s="33"/>
      <c r="R169" s="33" t="s">
        <v>37</v>
      </c>
      <c r="S169" s="33"/>
      <c r="T169" s="3"/>
      <c r="U169" s="3"/>
    </row>
    <row r="170" spans="1:21" ht="12.75">
      <c r="A170" s="58">
        <v>162</v>
      </c>
      <c r="B170" s="3" t="s">
        <v>64</v>
      </c>
      <c r="C170" s="35">
        <v>6.9723</v>
      </c>
      <c r="D170" s="3">
        <v>345</v>
      </c>
      <c r="E170" s="33" t="s">
        <v>145</v>
      </c>
      <c r="F170" s="33" t="s">
        <v>34</v>
      </c>
      <c r="G170" s="33">
        <v>6</v>
      </c>
      <c r="H170" s="33" t="s">
        <v>145</v>
      </c>
      <c r="I170" s="34">
        <v>19.812</v>
      </c>
      <c r="J170" s="140">
        <v>1.8288000000000002</v>
      </c>
      <c r="K170" s="3">
        <v>90</v>
      </c>
      <c r="L170" s="52" t="s">
        <v>36</v>
      </c>
      <c r="M170" s="33"/>
      <c r="N170" s="33"/>
      <c r="O170" s="33"/>
      <c r="P170" s="33"/>
      <c r="Q170" s="33"/>
      <c r="R170" s="33" t="s">
        <v>37</v>
      </c>
      <c r="S170" s="33"/>
      <c r="T170" s="3">
        <v>0</v>
      </c>
      <c r="U170" s="3"/>
    </row>
    <row r="171" spans="1:21" ht="12.75">
      <c r="A171" s="57">
        <v>163</v>
      </c>
      <c r="B171" s="3" t="s">
        <v>65</v>
      </c>
      <c r="C171" s="35">
        <v>8.2296</v>
      </c>
      <c r="D171" s="3">
        <v>313</v>
      </c>
      <c r="E171" s="33" t="s">
        <v>145</v>
      </c>
      <c r="F171" s="33" t="s">
        <v>34</v>
      </c>
      <c r="G171" s="33">
        <v>8</v>
      </c>
      <c r="H171" s="33" t="s">
        <v>145</v>
      </c>
      <c r="I171" s="34">
        <v>28.346400000000003</v>
      </c>
      <c r="J171" s="140">
        <v>1.9812</v>
      </c>
      <c r="K171" s="3">
        <v>90</v>
      </c>
      <c r="L171" s="52" t="s">
        <v>36</v>
      </c>
      <c r="M171" s="33"/>
      <c r="N171" s="33"/>
      <c r="O171" s="33"/>
      <c r="P171" s="33"/>
      <c r="Q171" s="33"/>
      <c r="R171" s="33" t="s">
        <v>37</v>
      </c>
      <c r="S171" s="33"/>
      <c r="T171" s="3">
        <v>0</v>
      </c>
      <c r="U171" s="3">
        <v>180</v>
      </c>
    </row>
    <row r="172" spans="1:21" ht="12.75">
      <c r="A172" s="58">
        <v>164</v>
      </c>
      <c r="B172" s="3" t="s">
        <v>66</v>
      </c>
      <c r="C172" s="35">
        <v>8.2296</v>
      </c>
      <c r="D172" s="3">
        <v>313</v>
      </c>
      <c r="E172" s="33" t="s">
        <v>145</v>
      </c>
      <c r="F172" s="33" t="s">
        <v>34</v>
      </c>
      <c r="G172" s="33">
        <v>8</v>
      </c>
      <c r="H172" s="33" t="s">
        <v>145</v>
      </c>
      <c r="I172" s="34">
        <v>22.86</v>
      </c>
      <c r="J172" s="140">
        <v>1.9812</v>
      </c>
      <c r="K172" s="3">
        <v>90</v>
      </c>
      <c r="L172" s="52" t="s">
        <v>36</v>
      </c>
      <c r="M172" s="33"/>
      <c r="N172" s="33"/>
      <c r="O172" s="33"/>
      <c r="P172" s="33"/>
      <c r="Q172" s="33"/>
      <c r="R172" s="33" t="s">
        <v>37</v>
      </c>
      <c r="S172" s="33"/>
      <c r="T172" s="3">
        <v>0</v>
      </c>
      <c r="U172" s="3"/>
    </row>
    <row r="173" spans="1:21" ht="12.75">
      <c r="A173" s="57">
        <v>165</v>
      </c>
      <c r="B173" s="3" t="s">
        <v>67</v>
      </c>
      <c r="C173" s="35">
        <v>7.1628</v>
      </c>
      <c r="D173" s="3">
        <v>47</v>
      </c>
      <c r="E173" s="33" t="s">
        <v>145</v>
      </c>
      <c r="F173" s="33" t="s">
        <v>34</v>
      </c>
      <c r="G173" s="33">
        <v>8</v>
      </c>
      <c r="H173" s="33" t="s">
        <v>145</v>
      </c>
      <c r="I173" s="34">
        <v>18.288</v>
      </c>
      <c r="J173" s="140">
        <v>1.423416</v>
      </c>
      <c r="K173" s="3">
        <v>90</v>
      </c>
      <c r="L173" s="52" t="s">
        <v>36</v>
      </c>
      <c r="M173" s="33"/>
      <c r="N173" s="33"/>
      <c r="O173" s="33"/>
      <c r="P173" s="33" t="s">
        <v>37</v>
      </c>
      <c r="Q173" s="33"/>
      <c r="R173" s="33"/>
      <c r="S173" s="33"/>
      <c r="T173" s="3"/>
      <c r="U173" s="3"/>
    </row>
    <row r="174" spans="1:21" ht="12.75">
      <c r="A174" s="58">
        <v>166</v>
      </c>
      <c r="B174" s="3" t="s">
        <v>68</v>
      </c>
      <c r="C174" s="35">
        <v>7.1628</v>
      </c>
      <c r="D174" s="3">
        <v>47</v>
      </c>
      <c r="E174" s="33" t="s">
        <v>145</v>
      </c>
      <c r="F174" s="33" t="s">
        <v>34</v>
      </c>
      <c r="G174" s="33">
        <v>8</v>
      </c>
      <c r="H174" s="33" t="s">
        <v>145</v>
      </c>
      <c r="I174" s="34">
        <v>22.86</v>
      </c>
      <c r="J174" s="140">
        <v>1.423416</v>
      </c>
      <c r="K174" s="3">
        <v>90</v>
      </c>
      <c r="L174" s="52" t="s">
        <v>36</v>
      </c>
      <c r="M174" s="33"/>
      <c r="N174" s="33"/>
      <c r="O174" s="33"/>
      <c r="P174" s="33" t="s">
        <v>37</v>
      </c>
      <c r="Q174" s="33"/>
      <c r="R174" s="33"/>
      <c r="S174" s="33"/>
      <c r="T174" s="3"/>
      <c r="U174" s="3"/>
    </row>
    <row r="175" spans="1:21" ht="12.75">
      <c r="A175" s="57">
        <v>167</v>
      </c>
      <c r="B175" s="3" t="s">
        <v>69</v>
      </c>
      <c r="C175" s="35">
        <v>4.876799999999999</v>
      </c>
      <c r="D175" s="3">
        <v>331</v>
      </c>
      <c r="E175" s="33" t="s">
        <v>145</v>
      </c>
      <c r="F175" s="33" t="s">
        <v>34</v>
      </c>
      <c r="G175" s="33">
        <v>8</v>
      </c>
      <c r="H175" s="33" t="s">
        <v>145</v>
      </c>
      <c r="I175" s="34">
        <v>16.4592</v>
      </c>
      <c r="J175" s="140">
        <v>1.6764000000000001</v>
      </c>
      <c r="K175" s="3">
        <v>90</v>
      </c>
      <c r="L175" s="52" t="s">
        <v>36</v>
      </c>
      <c r="M175" s="33"/>
      <c r="N175" s="33"/>
      <c r="O175" s="33"/>
      <c r="P175" s="33"/>
      <c r="Q175" s="33"/>
      <c r="R175" s="33"/>
      <c r="S175" s="33" t="s">
        <v>37</v>
      </c>
      <c r="T175" s="3">
        <v>180</v>
      </c>
      <c r="U175" s="3"/>
    </row>
    <row r="176" spans="1:21" ht="12.75">
      <c r="A176" s="58">
        <v>168</v>
      </c>
      <c r="B176" s="3" t="s">
        <v>70</v>
      </c>
      <c r="C176" s="35">
        <v>4.876799999999999</v>
      </c>
      <c r="D176" s="3">
        <v>331</v>
      </c>
      <c r="E176" s="33" t="s">
        <v>145</v>
      </c>
      <c r="F176" s="33" t="s">
        <v>34</v>
      </c>
      <c r="G176" s="33">
        <v>8</v>
      </c>
      <c r="H176" s="33" t="s">
        <v>145</v>
      </c>
      <c r="I176" s="34">
        <v>18.288</v>
      </c>
      <c r="J176" s="140">
        <v>1.6764000000000001</v>
      </c>
      <c r="K176" s="3">
        <v>90</v>
      </c>
      <c r="L176" s="52" t="s">
        <v>36</v>
      </c>
      <c r="M176" s="33"/>
      <c r="N176" s="33"/>
      <c r="O176" s="33"/>
      <c r="P176" s="33"/>
      <c r="Q176" s="33"/>
      <c r="R176" s="33"/>
      <c r="S176" s="33" t="s">
        <v>37</v>
      </c>
      <c r="T176" s="3">
        <v>180</v>
      </c>
      <c r="U176" s="3"/>
    </row>
    <row r="177" spans="1:21" ht="12.75">
      <c r="A177" s="57">
        <v>169</v>
      </c>
      <c r="B177" s="3" t="s">
        <v>71</v>
      </c>
      <c r="C177" s="35">
        <v>7.581899999999999</v>
      </c>
      <c r="D177" s="3">
        <v>313</v>
      </c>
      <c r="E177" s="33" t="s">
        <v>145</v>
      </c>
      <c r="F177" s="33" t="s">
        <v>34</v>
      </c>
      <c r="G177" s="33">
        <v>8</v>
      </c>
      <c r="H177" s="33" t="s">
        <v>145</v>
      </c>
      <c r="I177" s="34">
        <v>31.0896</v>
      </c>
      <c r="J177" s="140">
        <v>1.8288000000000002</v>
      </c>
      <c r="K177" s="3">
        <v>90</v>
      </c>
      <c r="L177" s="52" t="s">
        <v>36</v>
      </c>
      <c r="M177" s="33"/>
      <c r="N177" s="33"/>
      <c r="O177" s="33"/>
      <c r="P177" s="33" t="s">
        <v>37</v>
      </c>
      <c r="Q177" s="33"/>
      <c r="R177" s="33"/>
      <c r="S177" s="33"/>
      <c r="T177" s="3"/>
      <c r="U177" s="3">
        <v>0</v>
      </c>
    </row>
    <row r="178" spans="1:21" ht="12.75">
      <c r="A178" s="58">
        <v>170</v>
      </c>
      <c r="B178" s="3" t="s">
        <v>72</v>
      </c>
      <c r="C178" s="35">
        <v>7.581899999999999</v>
      </c>
      <c r="D178" s="3">
        <v>313</v>
      </c>
      <c r="E178" s="33" t="s">
        <v>145</v>
      </c>
      <c r="F178" s="33" t="s">
        <v>34</v>
      </c>
      <c r="G178" s="33">
        <v>8</v>
      </c>
      <c r="H178" s="33" t="s">
        <v>145</v>
      </c>
      <c r="I178" s="34">
        <v>21.945600000000002</v>
      </c>
      <c r="J178" s="140">
        <v>1.8288000000000002</v>
      </c>
      <c r="K178" s="3">
        <v>90</v>
      </c>
      <c r="L178" s="52" t="s">
        <v>36</v>
      </c>
      <c r="M178" s="33"/>
      <c r="N178" s="33"/>
      <c r="O178" s="33"/>
      <c r="P178" s="33"/>
      <c r="Q178" s="33"/>
      <c r="R178" s="33" t="s">
        <v>37</v>
      </c>
      <c r="S178" s="33"/>
      <c r="T178" s="3">
        <v>180</v>
      </c>
      <c r="U178" s="3">
        <v>180</v>
      </c>
    </row>
    <row r="179" spans="1:21" ht="12.75">
      <c r="A179" s="57">
        <v>171</v>
      </c>
      <c r="B179" s="3" t="s">
        <v>73</v>
      </c>
      <c r="C179" s="35">
        <v>3.4671</v>
      </c>
      <c r="D179" s="3">
        <v>316</v>
      </c>
      <c r="E179" s="33" t="s">
        <v>145</v>
      </c>
      <c r="F179" s="33" t="s">
        <v>34</v>
      </c>
      <c r="G179" s="33">
        <v>8</v>
      </c>
      <c r="H179" s="33" t="s">
        <v>145</v>
      </c>
      <c r="I179" s="34">
        <v>16.154400000000003</v>
      </c>
      <c r="J179" s="140">
        <v>1.8288000000000002</v>
      </c>
      <c r="K179" s="3">
        <v>100</v>
      </c>
      <c r="L179" s="52" t="s">
        <v>36</v>
      </c>
      <c r="M179" s="33"/>
      <c r="N179" s="33"/>
      <c r="O179" s="33"/>
      <c r="P179" s="33"/>
      <c r="Q179" s="33"/>
      <c r="R179" s="33"/>
      <c r="S179" s="33" t="s">
        <v>37</v>
      </c>
      <c r="T179" s="3"/>
      <c r="U179" s="3"/>
    </row>
    <row r="180" spans="1:21" ht="12.75">
      <c r="A180" s="58">
        <v>172</v>
      </c>
      <c r="B180" s="3" t="s">
        <v>74</v>
      </c>
      <c r="C180" s="35">
        <v>24.2316</v>
      </c>
      <c r="D180" s="3">
        <v>285</v>
      </c>
      <c r="E180" s="33" t="s">
        <v>145</v>
      </c>
      <c r="F180" s="33" t="s">
        <v>34</v>
      </c>
      <c r="G180" s="33">
        <v>7</v>
      </c>
      <c r="H180" s="33" t="s">
        <v>35</v>
      </c>
      <c r="I180" s="34">
        <v>22.86</v>
      </c>
      <c r="J180" s="140">
        <v>1.728216</v>
      </c>
      <c r="K180" s="3">
        <v>90</v>
      </c>
      <c r="L180" s="52" t="s">
        <v>36</v>
      </c>
      <c r="M180" s="33"/>
      <c r="N180" s="33"/>
      <c r="O180" s="33"/>
      <c r="P180" s="33" t="s">
        <v>37</v>
      </c>
      <c r="Q180" s="33"/>
      <c r="R180" s="33"/>
      <c r="S180" s="33"/>
      <c r="T180" s="3"/>
      <c r="U180" s="3"/>
    </row>
    <row r="181" spans="1:21" ht="12.75">
      <c r="A181" s="57">
        <v>173</v>
      </c>
      <c r="B181" s="3" t="s">
        <v>75</v>
      </c>
      <c r="C181" s="35">
        <v>20.269199999999998</v>
      </c>
      <c r="D181" s="3">
        <v>148</v>
      </c>
      <c r="E181" s="33" t="s">
        <v>343</v>
      </c>
      <c r="F181" s="33" t="s">
        <v>34</v>
      </c>
      <c r="G181" s="33">
        <v>7</v>
      </c>
      <c r="H181" s="33" t="s">
        <v>35</v>
      </c>
      <c r="I181" s="34">
        <v>24.9936</v>
      </c>
      <c r="J181" s="140">
        <v>1.524</v>
      </c>
      <c r="K181" s="3">
        <v>90</v>
      </c>
      <c r="L181" s="52" t="s">
        <v>36</v>
      </c>
      <c r="M181" s="33"/>
      <c r="N181" s="33"/>
      <c r="O181" s="33"/>
      <c r="P181" s="33"/>
      <c r="Q181" s="33" t="s">
        <v>37</v>
      </c>
      <c r="R181" s="33"/>
      <c r="S181" s="33"/>
      <c r="T181" s="3"/>
      <c r="U181" s="3">
        <v>0</v>
      </c>
    </row>
    <row r="182" spans="1:21" ht="12.75">
      <c r="A182" s="58">
        <v>174</v>
      </c>
      <c r="B182" s="3" t="s">
        <v>76</v>
      </c>
      <c r="C182" s="35">
        <v>9.677399999999999</v>
      </c>
      <c r="D182" s="3">
        <v>39</v>
      </c>
      <c r="E182" s="33" t="s">
        <v>145</v>
      </c>
      <c r="F182" s="33" t="s">
        <v>34</v>
      </c>
      <c r="G182" s="33">
        <v>8</v>
      </c>
      <c r="H182" s="33" t="s">
        <v>145</v>
      </c>
      <c r="I182" s="34">
        <v>19.812</v>
      </c>
      <c r="J182" s="140">
        <v>1.3716000000000002</v>
      </c>
      <c r="K182" s="3">
        <v>90</v>
      </c>
      <c r="L182" s="52" t="s">
        <v>36</v>
      </c>
      <c r="M182" s="33"/>
      <c r="N182" s="33"/>
      <c r="O182" s="33"/>
      <c r="P182" s="33"/>
      <c r="Q182" s="33"/>
      <c r="R182" s="33" t="s">
        <v>37</v>
      </c>
      <c r="S182" s="33"/>
      <c r="T182" s="3"/>
      <c r="U182" s="3"/>
    </row>
    <row r="183" spans="1:21" ht="12.75">
      <c r="A183" s="57">
        <v>175</v>
      </c>
      <c r="B183" s="3" t="s">
        <v>77</v>
      </c>
      <c r="C183" s="35">
        <v>9.677399999999999</v>
      </c>
      <c r="D183" s="3">
        <v>39</v>
      </c>
      <c r="E183" s="33" t="s">
        <v>145</v>
      </c>
      <c r="F183" s="33" t="s">
        <v>34</v>
      </c>
      <c r="G183" s="33">
        <v>8</v>
      </c>
      <c r="H183" s="33" t="s">
        <v>145</v>
      </c>
      <c r="I183" s="34">
        <v>29.5656</v>
      </c>
      <c r="J183" s="140">
        <v>1.3716000000000002</v>
      </c>
      <c r="K183" s="3">
        <v>90</v>
      </c>
      <c r="L183" s="52" t="s">
        <v>36</v>
      </c>
      <c r="M183" s="33"/>
      <c r="N183" s="33"/>
      <c r="O183" s="33"/>
      <c r="P183" s="33"/>
      <c r="Q183" s="33"/>
      <c r="R183" s="33" t="s">
        <v>37</v>
      </c>
      <c r="S183" s="33"/>
      <c r="T183" s="3"/>
      <c r="U183" s="3"/>
    </row>
    <row r="184" spans="1:21" ht="12.75">
      <c r="A184" s="58">
        <v>176</v>
      </c>
      <c r="B184" s="3" t="s">
        <v>78</v>
      </c>
      <c r="C184" s="35">
        <v>6.248399999999999</v>
      </c>
      <c r="D184" s="3">
        <v>6</v>
      </c>
      <c r="E184" s="33" t="s">
        <v>145</v>
      </c>
      <c r="F184" s="33" t="s">
        <v>34</v>
      </c>
      <c r="G184" s="33">
        <v>8</v>
      </c>
      <c r="H184" s="33" t="s">
        <v>145</v>
      </c>
      <c r="I184" s="34">
        <v>18.288</v>
      </c>
      <c r="J184" s="140">
        <v>1.6764000000000001</v>
      </c>
      <c r="K184" s="3">
        <v>90</v>
      </c>
      <c r="L184" s="52" t="s">
        <v>36</v>
      </c>
      <c r="M184" s="33"/>
      <c r="N184" s="33"/>
      <c r="O184" s="33"/>
      <c r="P184" s="33"/>
      <c r="Q184" s="33"/>
      <c r="R184" s="33"/>
      <c r="S184" s="33" t="s">
        <v>37</v>
      </c>
      <c r="T184" s="3"/>
      <c r="U184" s="3"/>
    </row>
    <row r="185" spans="1:21" ht="12.75">
      <c r="A185" s="57">
        <v>177</v>
      </c>
      <c r="B185" s="3" t="s">
        <v>79</v>
      </c>
      <c r="C185" s="35">
        <v>3.429</v>
      </c>
      <c r="D185" s="3">
        <v>186</v>
      </c>
      <c r="E185" s="33" t="s">
        <v>145</v>
      </c>
      <c r="F185" s="33" t="s">
        <v>41</v>
      </c>
      <c r="G185" s="33">
        <v>8</v>
      </c>
      <c r="H185" s="33" t="s">
        <v>35</v>
      </c>
      <c r="I185" s="34">
        <v>15.24</v>
      </c>
      <c r="J185" s="140" t="s">
        <v>35</v>
      </c>
      <c r="K185" s="3">
        <v>90</v>
      </c>
      <c r="L185" s="52" t="s">
        <v>36</v>
      </c>
      <c r="M185" s="33"/>
      <c r="N185" s="33"/>
      <c r="O185" s="33"/>
      <c r="P185" s="33"/>
      <c r="Q185" s="33"/>
      <c r="R185" s="33"/>
      <c r="S185" s="33" t="s">
        <v>37</v>
      </c>
      <c r="T185" s="3"/>
      <c r="U185" s="3">
        <v>0</v>
      </c>
    </row>
    <row r="186" spans="1:21" ht="12.75">
      <c r="A186" s="58">
        <v>178</v>
      </c>
      <c r="B186" s="3" t="s">
        <v>80</v>
      </c>
      <c r="C186" s="35">
        <v>10.210799999999999</v>
      </c>
      <c r="D186" s="3">
        <v>11</v>
      </c>
      <c r="E186" s="33" t="s">
        <v>145</v>
      </c>
      <c r="F186" s="33" t="s">
        <v>41</v>
      </c>
      <c r="G186" s="33">
        <v>8</v>
      </c>
      <c r="H186" s="33" t="s">
        <v>35</v>
      </c>
      <c r="I186" s="34">
        <v>19.812</v>
      </c>
      <c r="J186" s="140" t="s">
        <v>35</v>
      </c>
      <c r="K186" s="3">
        <v>90</v>
      </c>
      <c r="L186" s="52" t="s">
        <v>36</v>
      </c>
      <c r="M186" s="33"/>
      <c r="N186" s="33" t="s">
        <v>37</v>
      </c>
      <c r="O186" s="33"/>
      <c r="P186" s="33"/>
      <c r="Q186" s="33"/>
      <c r="R186" s="33"/>
      <c r="S186" s="33"/>
      <c r="T186" s="3"/>
      <c r="U186" s="3"/>
    </row>
    <row r="187" spans="1:21" ht="12.75">
      <c r="A187" s="57">
        <v>179</v>
      </c>
      <c r="B187" s="3" t="s">
        <v>81</v>
      </c>
      <c r="C187" s="35">
        <v>15.011399999999998</v>
      </c>
      <c r="D187" s="3">
        <v>120</v>
      </c>
      <c r="E187" s="33" t="s">
        <v>343</v>
      </c>
      <c r="F187" s="33" t="s">
        <v>34</v>
      </c>
      <c r="G187" s="33">
        <v>7</v>
      </c>
      <c r="H187" s="33" t="s">
        <v>145</v>
      </c>
      <c r="I187" s="34">
        <v>12.192</v>
      </c>
      <c r="J187" s="140">
        <v>1.8288000000000002</v>
      </c>
      <c r="K187" s="3">
        <v>90</v>
      </c>
      <c r="L187" s="52" t="s">
        <v>36</v>
      </c>
      <c r="M187" s="33"/>
      <c r="N187" s="33" t="s">
        <v>37</v>
      </c>
      <c r="O187" s="33"/>
      <c r="P187" s="33"/>
      <c r="Q187" s="33"/>
      <c r="R187" s="33"/>
      <c r="S187" s="33"/>
      <c r="T187" s="3"/>
      <c r="U187" s="3"/>
    </row>
    <row r="188" spans="1:21" ht="12.75">
      <c r="A188" s="58">
        <v>180</v>
      </c>
      <c r="B188" s="3" t="s">
        <v>82</v>
      </c>
      <c r="C188" s="35">
        <v>7.239</v>
      </c>
      <c r="D188" s="3">
        <v>330</v>
      </c>
      <c r="E188" s="33" t="s">
        <v>145</v>
      </c>
      <c r="F188" s="33" t="s">
        <v>34</v>
      </c>
      <c r="G188" s="33">
        <v>8</v>
      </c>
      <c r="H188" s="33" t="s">
        <v>145</v>
      </c>
      <c r="I188" s="34">
        <v>18.288</v>
      </c>
      <c r="J188" s="140">
        <v>1.524</v>
      </c>
      <c r="K188" s="3">
        <v>90</v>
      </c>
      <c r="L188" s="52" t="s">
        <v>36</v>
      </c>
      <c r="M188" s="33"/>
      <c r="N188" s="33"/>
      <c r="O188" s="33"/>
      <c r="P188" s="33"/>
      <c r="Q188" s="33"/>
      <c r="R188" s="33"/>
      <c r="S188" s="33" t="s">
        <v>37</v>
      </c>
      <c r="T188" s="3">
        <v>180</v>
      </c>
      <c r="U188" s="3"/>
    </row>
    <row r="189" spans="1:21" ht="12.75">
      <c r="A189" s="57">
        <v>181</v>
      </c>
      <c r="B189" s="3" t="s">
        <v>83</v>
      </c>
      <c r="C189" s="35">
        <v>7.239</v>
      </c>
      <c r="D189" s="3">
        <v>330</v>
      </c>
      <c r="E189" s="33" t="s">
        <v>145</v>
      </c>
      <c r="F189" s="33" t="s">
        <v>34</v>
      </c>
      <c r="G189" s="33">
        <v>8</v>
      </c>
      <c r="H189" s="33" t="s">
        <v>145</v>
      </c>
      <c r="I189" s="34">
        <v>18.288</v>
      </c>
      <c r="J189" s="140">
        <v>1.524</v>
      </c>
      <c r="K189" s="3">
        <v>90</v>
      </c>
      <c r="L189" s="52" t="s">
        <v>36</v>
      </c>
      <c r="M189" s="33"/>
      <c r="N189" s="33"/>
      <c r="O189" s="33"/>
      <c r="P189" s="33"/>
      <c r="Q189" s="33"/>
      <c r="R189" s="33" t="s">
        <v>37</v>
      </c>
      <c r="S189" s="33"/>
      <c r="T189" s="3">
        <v>180</v>
      </c>
      <c r="U189" s="3"/>
    </row>
    <row r="190" spans="1:21" ht="12.75">
      <c r="A190" s="58">
        <v>182</v>
      </c>
      <c r="B190" s="3" t="s">
        <v>423</v>
      </c>
      <c r="C190" s="35">
        <v>7.239</v>
      </c>
      <c r="D190" s="3">
        <v>330</v>
      </c>
      <c r="E190" s="33" t="s">
        <v>145</v>
      </c>
      <c r="F190" s="33" t="s">
        <v>34</v>
      </c>
      <c r="G190" s="33">
        <v>8</v>
      </c>
      <c r="H190" s="33" t="s">
        <v>145</v>
      </c>
      <c r="I190" s="34">
        <v>7.62</v>
      </c>
      <c r="J190" s="140">
        <v>0.6096</v>
      </c>
      <c r="K190" s="3">
        <v>90</v>
      </c>
      <c r="L190" s="52" t="s">
        <v>36</v>
      </c>
      <c r="M190" s="33" t="s">
        <v>37</v>
      </c>
      <c r="N190" s="33"/>
      <c r="O190" s="33"/>
      <c r="P190" s="33"/>
      <c r="Q190" s="33"/>
      <c r="R190" s="33"/>
      <c r="S190" s="33"/>
      <c r="T190" s="3"/>
      <c r="U190" s="3"/>
    </row>
    <row r="191" spans="1:21" ht="12.75">
      <c r="A191" s="57">
        <v>183</v>
      </c>
      <c r="B191" s="3" t="s">
        <v>84</v>
      </c>
      <c r="C191" s="35">
        <v>7.239</v>
      </c>
      <c r="D191" s="3">
        <v>330</v>
      </c>
      <c r="E191" s="33" t="s">
        <v>145</v>
      </c>
      <c r="F191" s="33" t="s">
        <v>34</v>
      </c>
      <c r="G191" s="33">
        <v>8</v>
      </c>
      <c r="H191" s="33" t="s">
        <v>145</v>
      </c>
      <c r="I191" s="34">
        <v>3.048</v>
      </c>
      <c r="J191" s="140">
        <v>1.2192</v>
      </c>
      <c r="K191" s="3">
        <v>90</v>
      </c>
      <c r="L191" s="52" t="s">
        <v>36</v>
      </c>
      <c r="M191" s="33"/>
      <c r="N191" s="33"/>
      <c r="O191" s="33" t="s">
        <v>37</v>
      </c>
      <c r="P191" s="33"/>
      <c r="Q191" s="33"/>
      <c r="R191" s="33"/>
      <c r="S191" s="33"/>
      <c r="T191" s="3"/>
      <c r="U191" s="3"/>
    </row>
    <row r="192" spans="1:21" ht="12.75">
      <c r="A192" s="58">
        <v>184</v>
      </c>
      <c r="B192" s="3" t="s">
        <v>85</v>
      </c>
      <c r="C192" s="35">
        <v>5.4102</v>
      </c>
      <c r="D192" s="3">
        <v>337</v>
      </c>
      <c r="E192" s="33" t="s">
        <v>145</v>
      </c>
      <c r="F192" s="33" t="s">
        <v>34</v>
      </c>
      <c r="G192" s="33">
        <v>7</v>
      </c>
      <c r="H192" s="33" t="s">
        <v>145</v>
      </c>
      <c r="I192" s="34">
        <v>26.5176</v>
      </c>
      <c r="J192" s="140">
        <v>1.8288000000000002</v>
      </c>
      <c r="K192" s="3">
        <v>90</v>
      </c>
      <c r="L192" s="52" t="s">
        <v>36</v>
      </c>
      <c r="M192" s="33"/>
      <c r="N192" s="33"/>
      <c r="O192" s="33"/>
      <c r="P192" s="33" t="s">
        <v>37</v>
      </c>
      <c r="Q192" s="33"/>
      <c r="R192" s="33"/>
      <c r="S192" s="33"/>
      <c r="T192" s="3"/>
      <c r="U192" s="3"/>
    </row>
    <row r="193" spans="1:21" ht="12.75">
      <c r="A193" s="57">
        <v>185</v>
      </c>
      <c r="B193" s="3" t="s">
        <v>86</v>
      </c>
      <c r="C193" s="35">
        <v>6.172199999999999</v>
      </c>
      <c r="D193" s="3">
        <v>264</v>
      </c>
      <c r="E193" s="33" t="s">
        <v>145</v>
      </c>
      <c r="F193" s="33" t="s">
        <v>34</v>
      </c>
      <c r="G193" s="33">
        <v>8</v>
      </c>
      <c r="H193" s="33" t="s">
        <v>145</v>
      </c>
      <c r="I193" s="34">
        <v>16.764</v>
      </c>
      <c r="J193" s="140">
        <v>1.8288000000000002</v>
      </c>
      <c r="K193" s="3">
        <v>85</v>
      </c>
      <c r="L193" s="52" t="s">
        <v>36</v>
      </c>
      <c r="M193" s="33"/>
      <c r="N193" s="33"/>
      <c r="O193" s="33"/>
      <c r="P193" s="33"/>
      <c r="Q193" s="33"/>
      <c r="R193" s="33" t="s">
        <v>37</v>
      </c>
      <c r="S193" s="33"/>
      <c r="T193" s="3">
        <v>80</v>
      </c>
      <c r="U193" s="3"/>
    </row>
    <row r="194" spans="1:21" ht="12.75">
      <c r="A194" s="58">
        <v>186</v>
      </c>
      <c r="B194" s="3" t="s">
        <v>87</v>
      </c>
      <c r="C194" s="35">
        <v>3.3146999999999998</v>
      </c>
      <c r="D194" s="3">
        <v>134</v>
      </c>
      <c r="E194" s="33" t="s">
        <v>145</v>
      </c>
      <c r="F194" s="33" t="s">
        <v>34</v>
      </c>
      <c r="G194" s="33">
        <v>8</v>
      </c>
      <c r="H194" s="33" t="s">
        <v>145</v>
      </c>
      <c r="I194" s="34">
        <v>15.8496</v>
      </c>
      <c r="J194" s="140">
        <v>1.524</v>
      </c>
      <c r="K194" s="3">
        <v>90</v>
      </c>
      <c r="L194" s="52" t="s">
        <v>36</v>
      </c>
      <c r="M194" s="33"/>
      <c r="N194" s="33"/>
      <c r="O194" s="33"/>
      <c r="P194" s="33"/>
      <c r="Q194" s="33"/>
      <c r="R194" s="33"/>
      <c r="S194" s="33" t="s">
        <v>37</v>
      </c>
      <c r="T194" s="3">
        <v>0</v>
      </c>
      <c r="U194" s="3"/>
    </row>
    <row r="195" spans="1:21" ht="12.75">
      <c r="A195" s="57">
        <v>187</v>
      </c>
      <c r="B195" s="3" t="s">
        <v>88</v>
      </c>
      <c r="C195" s="35">
        <v>5.3721</v>
      </c>
      <c r="D195" s="3">
        <v>208</v>
      </c>
      <c r="E195" s="33" t="s">
        <v>145</v>
      </c>
      <c r="F195" s="33" t="s">
        <v>34</v>
      </c>
      <c r="G195" s="33">
        <v>7</v>
      </c>
      <c r="H195" s="33" t="s">
        <v>47</v>
      </c>
      <c r="I195" s="34">
        <v>25.2984</v>
      </c>
      <c r="J195" s="140">
        <v>1.8288000000000002</v>
      </c>
      <c r="K195" s="3">
        <v>90</v>
      </c>
      <c r="L195" s="40" t="s">
        <v>36</v>
      </c>
      <c r="M195" s="33"/>
      <c r="N195" s="33"/>
      <c r="O195" s="33"/>
      <c r="P195" s="33"/>
      <c r="Q195" s="33" t="s">
        <v>37</v>
      </c>
      <c r="R195" s="33"/>
      <c r="S195" s="33"/>
      <c r="T195" s="3"/>
      <c r="U195" s="3">
        <v>0</v>
      </c>
    </row>
    <row r="196" spans="1:21" ht="12.75">
      <c r="A196" s="58">
        <v>188</v>
      </c>
      <c r="B196" s="3" t="s">
        <v>89</v>
      </c>
      <c r="C196" s="35">
        <v>5.6388</v>
      </c>
      <c r="D196" s="3">
        <v>56</v>
      </c>
      <c r="E196" s="33" t="s">
        <v>145</v>
      </c>
      <c r="F196" s="33" t="s">
        <v>34</v>
      </c>
      <c r="G196" s="33">
        <v>8</v>
      </c>
      <c r="H196" s="33" t="s">
        <v>145</v>
      </c>
      <c r="I196" s="34">
        <v>21.336000000000002</v>
      </c>
      <c r="J196" s="140">
        <v>1.524</v>
      </c>
      <c r="K196" s="3">
        <v>90</v>
      </c>
      <c r="L196" s="52" t="s">
        <v>36</v>
      </c>
      <c r="M196" s="33"/>
      <c r="N196" s="33"/>
      <c r="O196" s="33"/>
      <c r="P196" s="33"/>
      <c r="Q196" s="33"/>
      <c r="R196" s="33"/>
      <c r="S196" s="33" t="s">
        <v>37</v>
      </c>
      <c r="T196" s="3"/>
      <c r="U196" s="3"/>
    </row>
    <row r="197" spans="1:21" ht="12.75">
      <c r="A197" s="57">
        <v>189</v>
      </c>
      <c r="B197" s="3" t="s">
        <v>90</v>
      </c>
      <c r="C197" s="35">
        <v>5.4864</v>
      </c>
      <c r="D197" s="3">
        <v>8</v>
      </c>
      <c r="E197" s="33" t="s">
        <v>145</v>
      </c>
      <c r="F197" s="33" t="s">
        <v>34</v>
      </c>
      <c r="G197" s="33">
        <v>7</v>
      </c>
      <c r="H197" s="33" t="s">
        <v>145</v>
      </c>
      <c r="I197" s="34">
        <v>17.6784</v>
      </c>
      <c r="J197" s="140">
        <v>2.286</v>
      </c>
      <c r="K197" s="3">
        <v>90</v>
      </c>
      <c r="L197" s="52" t="s">
        <v>36</v>
      </c>
      <c r="M197" s="33"/>
      <c r="N197" s="33"/>
      <c r="O197" s="33"/>
      <c r="P197" s="33" t="s">
        <v>37</v>
      </c>
      <c r="Q197" s="33"/>
      <c r="R197" s="33"/>
      <c r="S197" s="33"/>
      <c r="T197" s="3"/>
      <c r="U197" s="3"/>
    </row>
    <row r="198" spans="1:21" ht="12.75">
      <c r="A198" s="58">
        <v>190</v>
      </c>
      <c r="B198" s="3" t="s">
        <v>91</v>
      </c>
      <c r="C198" s="35">
        <v>5.4864</v>
      </c>
      <c r="D198" s="3">
        <v>333</v>
      </c>
      <c r="E198" s="33" t="s">
        <v>145</v>
      </c>
      <c r="F198" s="33" t="s">
        <v>34</v>
      </c>
      <c r="G198" s="33">
        <v>8</v>
      </c>
      <c r="H198" s="33" t="s">
        <v>35</v>
      </c>
      <c r="I198" s="34">
        <v>15.8496</v>
      </c>
      <c r="J198" s="140">
        <v>1.8288000000000002</v>
      </c>
      <c r="K198" s="3">
        <v>90</v>
      </c>
      <c r="L198" s="52" t="s">
        <v>36</v>
      </c>
      <c r="M198" s="33"/>
      <c r="N198" s="33"/>
      <c r="O198" s="33"/>
      <c r="P198" s="33"/>
      <c r="Q198" s="33" t="s">
        <v>37</v>
      </c>
      <c r="R198" s="33"/>
      <c r="S198" s="33"/>
      <c r="T198" s="3"/>
      <c r="U198" s="3">
        <v>180</v>
      </c>
    </row>
    <row r="199" spans="1:21" ht="12.75">
      <c r="A199" s="57">
        <v>191</v>
      </c>
      <c r="B199" s="3" t="s">
        <v>424</v>
      </c>
      <c r="C199" s="35">
        <v>5.4864</v>
      </c>
      <c r="D199" s="3">
        <v>333</v>
      </c>
      <c r="E199" s="33" t="s">
        <v>145</v>
      </c>
      <c r="F199" s="33" t="s">
        <v>34</v>
      </c>
      <c r="G199" s="33">
        <v>8</v>
      </c>
      <c r="H199" s="33" t="s">
        <v>35</v>
      </c>
      <c r="I199" s="34">
        <v>15.8496</v>
      </c>
      <c r="J199" s="140">
        <v>0.762</v>
      </c>
      <c r="K199" s="3">
        <v>90</v>
      </c>
      <c r="L199" s="52" t="s">
        <v>36</v>
      </c>
      <c r="M199" s="33" t="s">
        <v>37</v>
      </c>
      <c r="N199" s="33"/>
      <c r="O199" s="33"/>
      <c r="P199" s="33"/>
      <c r="Q199" s="33"/>
      <c r="R199" s="33"/>
      <c r="S199" s="33"/>
      <c r="T199" s="3"/>
      <c r="U199" s="3"/>
    </row>
    <row r="200" spans="1:21" ht="12.75">
      <c r="A200" s="58">
        <v>192</v>
      </c>
      <c r="B200" s="3" t="s">
        <v>92</v>
      </c>
      <c r="C200" s="35">
        <v>4.4958</v>
      </c>
      <c r="D200" s="3">
        <v>344</v>
      </c>
      <c r="E200" s="33" t="s">
        <v>145</v>
      </c>
      <c r="F200" s="33" t="s">
        <v>34</v>
      </c>
      <c r="G200" s="33">
        <v>8</v>
      </c>
      <c r="H200" s="33" t="s">
        <v>145</v>
      </c>
      <c r="I200" s="34">
        <v>48.768</v>
      </c>
      <c r="J200" s="140">
        <v>1.8288000000000002</v>
      </c>
      <c r="K200" s="3">
        <v>90</v>
      </c>
      <c r="L200" s="52" t="s">
        <v>36</v>
      </c>
      <c r="M200" s="33"/>
      <c r="N200" s="33"/>
      <c r="O200" s="33"/>
      <c r="P200" s="33"/>
      <c r="Q200" s="33"/>
      <c r="R200" s="33" t="s">
        <v>37</v>
      </c>
      <c r="S200" s="33"/>
      <c r="T200" s="3">
        <v>180</v>
      </c>
      <c r="U200" s="3">
        <v>180</v>
      </c>
    </row>
    <row r="201" spans="1:21" ht="12.75">
      <c r="A201" s="57">
        <v>193</v>
      </c>
      <c r="B201" s="3" t="s">
        <v>425</v>
      </c>
      <c r="C201" s="35">
        <v>4.4958</v>
      </c>
      <c r="D201" s="3">
        <v>344</v>
      </c>
      <c r="E201" s="33" t="s">
        <v>145</v>
      </c>
      <c r="F201" s="33" t="s">
        <v>34</v>
      </c>
      <c r="G201" s="33">
        <v>8</v>
      </c>
      <c r="H201" s="33" t="s">
        <v>145</v>
      </c>
      <c r="I201" s="34">
        <v>21.336000000000002</v>
      </c>
      <c r="J201" s="140">
        <v>0.6096</v>
      </c>
      <c r="K201" s="3">
        <v>90</v>
      </c>
      <c r="L201" s="52" t="s">
        <v>36</v>
      </c>
      <c r="M201" s="33" t="s">
        <v>37</v>
      </c>
      <c r="N201" s="33"/>
      <c r="O201" s="33"/>
      <c r="P201" s="33"/>
      <c r="Q201" s="33"/>
      <c r="R201" s="33"/>
      <c r="S201" s="33"/>
      <c r="T201" s="3"/>
      <c r="U201" s="3"/>
    </row>
    <row r="202" spans="1:21" ht="12.75">
      <c r="A202" s="58">
        <v>194</v>
      </c>
      <c r="B202" s="3" t="s">
        <v>93</v>
      </c>
      <c r="C202" s="35">
        <v>4.4958</v>
      </c>
      <c r="D202" s="3">
        <v>344</v>
      </c>
      <c r="E202" s="33" t="s">
        <v>145</v>
      </c>
      <c r="F202" s="33" t="s">
        <v>34</v>
      </c>
      <c r="G202" s="33">
        <v>8</v>
      </c>
      <c r="H202" s="33" t="s">
        <v>145</v>
      </c>
      <c r="I202" s="34">
        <v>3.048</v>
      </c>
      <c r="J202" s="140">
        <v>1.8288000000000002</v>
      </c>
      <c r="K202" s="3">
        <v>90</v>
      </c>
      <c r="L202" s="52" t="s">
        <v>36</v>
      </c>
      <c r="M202" s="33"/>
      <c r="N202" s="33"/>
      <c r="O202" s="33" t="s">
        <v>37</v>
      </c>
      <c r="P202" s="33"/>
      <c r="Q202" s="33"/>
      <c r="R202" s="33"/>
      <c r="S202" s="33"/>
      <c r="T202" s="3"/>
      <c r="U202" s="3"/>
    </row>
    <row r="203" spans="1:21" ht="12.75">
      <c r="A203" s="57">
        <v>195</v>
      </c>
      <c r="B203" s="3" t="s">
        <v>94</v>
      </c>
      <c r="C203" s="35">
        <v>4.4958</v>
      </c>
      <c r="D203" s="3">
        <v>344</v>
      </c>
      <c r="E203" s="33" t="s">
        <v>145</v>
      </c>
      <c r="F203" s="33" t="s">
        <v>34</v>
      </c>
      <c r="G203" s="33">
        <v>8</v>
      </c>
      <c r="H203" s="33" t="s">
        <v>145</v>
      </c>
      <c r="I203" s="34">
        <v>9.144</v>
      </c>
      <c r="J203" s="140">
        <v>1.8288000000000002</v>
      </c>
      <c r="K203" s="3">
        <v>100</v>
      </c>
      <c r="L203" s="52" t="s">
        <v>36</v>
      </c>
      <c r="M203" s="33"/>
      <c r="N203" s="33"/>
      <c r="O203" s="33"/>
      <c r="P203" s="33"/>
      <c r="Q203" s="33"/>
      <c r="R203" s="33" t="s">
        <v>37</v>
      </c>
      <c r="S203" s="33"/>
      <c r="T203" s="3">
        <v>10</v>
      </c>
      <c r="U203" s="3"/>
    </row>
    <row r="204" spans="1:21" ht="12.75">
      <c r="A204" s="58">
        <v>196</v>
      </c>
      <c r="B204" s="3" t="s">
        <v>95</v>
      </c>
      <c r="C204" s="35">
        <v>4.4958</v>
      </c>
      <c r="D204" s="3">
        <v>344</v>
      </c>
      <c r="E204" s="33" t="s">
        <v>145</v>
      </c>
      <c r="F204" s="33" t="s">
        <v>34</v>
      </c>
      <c r="G204" s="33">
        <v>8</v>
      </c>
      <c r="H204" s="33" t="s">
        <v>145</v>
      </c>
      <c r="I204" s="34">
        <v>15.24</v>
      </c>
      <c r="J204" s="140">
        <v>1.8288000000000002</v>
      </c>
      <c r="K204" s="3">
        <v>90</v>
      </c>
      <c r="L204" s="52" t="s">
        <v>36</v>
      </c>
      <c r="M204" s="33"/>
      <c r="N204" s="33"/>
      <c r="O204" s="33"/>
      <c r="P204" s="33"/>
      <c r="Q204" s="33"/>
      <c r="R204" s="33" t="s">
        <v>37</v>
      </c>
      <c r="S204" s="33"/>
      <c r="T204" s="3">
        <v>0</v>
      </c>
      <c r="U204" s="3"/>
    </row>
    <row r="205" spans="1:21" ht="12.75">
      <c r="A205" s="57">
        <v>197</v>
      </c>
      <c r="B205" s="3" t="s">
        <v>426</v>
      </c>
      <c r="C205" s="35">
        <v>9.3726</v>
      </c>
      <c r="D205" s="3">
        <v>139</v>
      </c>
      <c r="E205" s="33" t="s">
        <v>343</v>
      </c>
      <c r="F205" s="33" t="s">
        <v>34</v>
      </c>
      <c r="G205" s="33">
        <v>8</v>
      </c>
      <c r="H205" s="33" t="s">
        <v>35</v>
      </c>
      <c r="I205" s="34">
        <v>6.096</v>
      </c>
      <c r="J205" s="140" t="s">
        <v>35</v>
      </c>
      <c r="K205" s="3">
        <v>80</v>
      </c>
      <c r="L205" s="52" t="s">
        <v>36</v>
      </c>
      <c r="M205" s="33" t="s">
        <v>37</v>
      </c>
      <c r="N205" s="33"/>
      <c r="O205" s="33"/>
      <c r="P205" s="33"/>
      <c r="Q205" s="33"/>
      <c r="R205" s="33"/>
      <c r="S205" s="33"/>
      <c r="T205" s="3"/>
      <c r="U205" s="3"/>
    </row>
    <row r="206" spans="1:21" ht="12.75">
      <c r="A206" s="58">
        <v>198</v>
      </c>
      <c r="B206" s="3" t="s">
        <v>96</v>
      </c>
      <c r="C206" s="35">
        <v>5.5245</v>
      </c>
      <c r="D206" s="3">
        <v>229</v>
      </c>
      <c r="E206" s="33" t="s">
        <v>145</v>
      </c>
      <c r="F206" s="33" t="s">
        <v>34</v>
      </c>
      <c r="G206" s="33">
        <v>8</v>
      </c>
      <c r="H206" s="33" t="s">
        <v>35</v>
      </c>
      <c r="I206" s="34">
        <v>16.764</v>
      </c>
      <c r="J206" s="140">
        <v>1.8288000000000002</v>
      </c>
      <c r="K206" s="3">
        <v>90</v>
      </c>
      <c r="L206" s="52" t="s">
        <v>36</v>
      </c>
      <c r="M206" s="33"/>
      <c r="N206" s="33"/>
      <c r="O206" s="33"/>
      <c r="P206" s="33" t="s">
        <v>37</v>
      </c>
      <c r="Q206" s="33"/>
      <c r="R206" s="33"/>
      <c r="S206" s="33"/>
      <c r="T206" s="3"/>
      <c r="U206" s="3"/>
    </row>
    <row r="207" spans="1:21" ht="12.75">
      <c r="A207" s="57">
        <v>199</v>
      </c>
      <c r="B207" s="3" t="s">
        <v>97</v>
      </c>
      <c r="C207" s="35">
        <v>23.3172</v>
      </c>
      <c r="D207" s="3">
        <v>141</v>
      </c>
      <c r="E207" s="33" t="s">
        <v>343</v>
      </c>
      <c r="F207" s="33" t="s">
        <v>34</v>
      </c>
      <c r="G207" s="33">
        <v>8</v>
      </c>
      <c r="H207" s="33" t="s">
        <v>145</v>
      </c>
      <c r="I207" s="34">
        <v>38.1</v>
      </c>
      <c r="J207" s="140">
        <v>1.8288000000000002</v>
      </c>
      <c r="K207" s="3">
        <v>90</v>
      </c>
      <c r="L207" s="52" t="s">
        <v>36</v>
      </c>
      <c r="M207" s="33"/>
      <c r="N207" s="33" t="s">
        <v>37</v>
      </c>
      <c r="O207" s="33"/>
      <c r="P207" s="33"/>
      <c r="Q207" s="33"/>
      <c r="R207" s="33"/>
      <c r="S207" s="33"/>
      <c r="T207" s="3"/>
      <c r="U207" s="3"/>
    </row>
    <row r="208" spans="1:21" ht="12.75">
      <c r="A208" s="58">
        <v>200</v>
      </c>
      <c r="B208" s="3" t="s">
        <v>98</v>
      </c>
      <c r="C208" s="35">
        <v>23.5077</v>
      </c>
      <c r="D208" s="3">
        <v>143</v>
      </c>
      <c r="E208" s="33" t="s">
        <v>343</v>
      </c>
      <c r="F208" s="33" t="s">
        <v>34</v>
      </c>
      <c r="G208" s="33">
        <v>7</v>
      </c>
      <c r="H208" s="33" t="s">
        <v>35</v>
      </c>
      <c r="I208" s="34">
        <v>13.716000000000001</v>
      </c>
      <c r="J208" s="140">
        <v>1.8288000000000002</v>
      </c>
      <c r="K208" s="3">
        <v>90</v>
      </c>
      <c r="L208" s="52" t="s">
        <v>36</v>
      </c>
      <c r="M208" s="33"/>
      <c r="N208" s="33" t="s">
        <v>37</v>
      </c>
      <c r="O208" s="33"/>
      <c r="P208" s="33"/>
      <c r="Q208" s="33"/>
      <c r="R208" s="33"/>
      <c r="S208" s="33"/>
      <c r="T208" s="3"/>
      <c r="U208" s="3"/>
    </row>
    <row r="209" spans="1:21" ht="12.75">
      <c r="A209" s="57">
        <v>201</v>
      </c>
      <c r="B209" s="3" t="s">
        <v>99</v>
      </c>
      <c r="C209" s="35">
        <v>2.6289</v>
      </c>
      <c r="D209" s="3">
        <v>218</v>
      </c>
      <c r="E209" s="33" t="s">
        <v>145</v>
      </c>
      <c r="F209" s="33" t="s">
        <v>34</v>
      </c>
      <c r="G209" s="33">
        <v>8</v>
      </c>
      <c r="H209" s="33" t="s">
        <v>47</v>
      </c>
      <c r="I209" s="34">
        <v>16.4592</v>
      </c>
      <c r="J209" s="140">
        <v>1.8288000000000002</v>
      </c>
      <c r="K209" s="3">
        <v>90</v>
      </c>
      <c r="L209" s="40" t="s">
        <v>36</v>
      </c>
      <c r="M209" s="33"/>
      <c r="N209" s="33"/>
      <c r="O209" s="33" t="s">
        <v>37</v>
      </c>
      <c r="P209" s="33"/>
      <c r="Q209" s="33"/>
      <c r="R209" s="33"/>
      <c r="S209" s="33"/>
      <c r="T209" s="3"/>
      <c r="U209" s="3"/>
    </row>
    <row r="210" spans="1:21" ht="12.75">
      <c r="A210" s="58">
        <v>202</v>
      </c>
      <c r="B210" s="3" t="s">
        <v>100</v>
      </c>
      <c r="C210" s="35">
        <v>2.6289</v>
      </c>
      <c r="D210" s="3">
        <v>218</v>
      </c>
      <c r="E210" s="33" t="s">
        <v>145</v>
      </c>
      <c r="F210" s="33" t="s">
        <v>34</v>
      </c>
      <c r="G210" s="33">
        <v>8</v>
      </c>
      <c r="H210" s="33" t="s">
        <v>47</v>
      </c>
      <c r="I210" s="34">
        <v>1.524</v>
      </c>
      <c r="J210" s="140">
        <v>1.8288000000000002</v>
      </c>
      <c r="K210" s="3">
        <v>90</v>
      </c>
      <c r="L210" s="40" t="s">
        <v>36</v>
      </c>
      <c r="M210" s="33"/>
      <c r="N210" s="33"/>
      <c r="O210" s="33" t="s">
        <v>37</v>
      </c>
      <c r="P210" s="33"/>
      <c r="Q210" s="33"/>
      <c r="R210" s="33"/>
      <c r="S210" s="33"/>
      <c r="T210" s="3"/>
      <c r="U210" s="3"/>
    </row>
    <row r="211" spans="1:21" ht="12.75">
      <c r="A211" s="57">
        <v>203</v>
      </c>
      <c r="B211" s="3" t="s">
        <v>101</v>
      </c>
      <c r="C211" s="35">
        <v>10.5918</v>
      </c>
      <c r="D211" s="3">
        <v>115</v>
      </c>
      <c r="E211" s="33" t="s">
        <v>145</v>
      </c>
      <c r="F211" s="33" t="s">
        <v>34</v>
      </c>
      <c r="G211" s="33">
        <v>8</v>
      </c>
      <c r="H211" s="33" t="s">
        <v>145</v>
      </c>
      <c r="I211" s="34">
        <v>19.812</v>
      </c>
      <c r="J211" s="140">
        <v>1.524</v>
      </c>
      <c r="K211" s="3">
        <v>90</v>
      </c>
      <c r="L211" s="52" t="s">
        <v>36</v>
      </c>
      <c r="M211" s="33"/>
      <c r="N211" s="33"/>
      <c r="O211" s="33"/>
      <c r="P211" s="33"/>
      <c r="Q211" s="33"/>
      <c r="R211" s="33"/>
      <c r="S211" s="33" t="s">
        <v>37</v>
      </c>
      <c r="T211" s="3">
        <v>180</v>
      </c>
      <c r="U211" s="3"/>
    </row>
    <row r="212" spans="1:21" ht="12.75">
      <c r="A212" s="58">
        <v>204</v>
      </c>
      <c r="B212" s="3" t="s">
        <v>102</v>
      </c>
      <c r="C212" s="35">
        <v>16.5735</v>
      </c>
      <c r="D212" s="3">
        <v>39</v>
      </c>
      <c r="E212" s="33" t="s">
        <v>145</v>
      </c>
      <c r="F212" s="33" t="s">
        <v>34</v>
      </c>
      <c r="G212" s="33">
        <v>7</v>
      </c>
      <c r="H212" s="33" t="s">
        <v>145</v>
      </c>
      <c r="I212" s="34">
        <v>14.020800000000001</v>
      </c>
      <c r="J212" s="140">
        <v>1.8288000000000002</v>
      </c>
      <c r="K212" s="3">
        <v>90</v>
      </c>
      <c r="L212" s="52" t="s">
        <v>36</v>
      </c>
      <c r="M212" s="33"/>
      <c r="N212" s="33"/>
      <c r="O212" s="33"/>
      <c r="P212" s="33"/>
      <c r="Q212" s="33"/>
      <c r="R212" s="33"/>
      <c r="S212" s="33" t="s">
        <v>37</v>
      </c>
      <c r="T212" s="3"/>
      <c r="U212" s="3"/>
    </row>
    <row r="213" spans="1:21" ht="12.75">
      <c r="A213" s="57">
        <v>205</v>
      </c>
      <c r="B213" s="3" t="s">
        <v>103</v>
      </c>
      <c r="C213" s="35">
        <v>10.9728</v>
      </c>
      <c r="D213" s="3">
        <v>18</v>
      </c>
      <c r="E213" s="33" t="s">
        <v>145</v>
      </c>
      <c r="F213" s="33" t="s">
        <v>41</v>
      </c>
      <c r="G213" s="33">
        <v>8</v>
      </c>
      <c r="H213" s="33" t="s">
        <v>145</v>
      </c>
      <c r="I213" s="34">
        <v>22.86</v>
      </c>
      <c r="J213" s="140">
        <v>0.3048</v>
      </c>
      <c r="K213" s="3">
        <v>90</v>
      </c>
      <c r="L213" s="52" t="s">
        <v>36</v>
      </c>
      <c r="M213" s="33"/>
      <c r="N213" s="33"/>
      <c r="O213" s="33" t="s">
        <v>37</v>
      </c>
      <c r="P213" s="33"/>
      <c r="Q213" s="33"/>
      <c r="R213" s="33"/>
      <c r="S213" s="33"/>
      <c r="T213" s="3"/>
      <c r="U213" s="3"/>
    </row>
    <row r="214" spans="1:21" ht="12.75">
      <c r="A214" s="58">
        <v>206</v>
      </c>
      <c r="B214" s="3" t="s">
        <v>104</v>
      </c>
      <c r="C214" s="35">
        <v>2.5526999999999997</v>
      </c>
      <c r="D214" s="3">
        <v>63</v>
      </c>
      <c r="E214" s="33" t="s">
        <v>145</v>
      </c>
      <c r="F214" s="33" t="s">
        <v>34</v>
      </c>
      <c r="G214" s="33">
        <v>8</v>
      </c>
      <c r="H214" s="33" t="s">
        <v>35</v>
      </c>
      <c r="I214" s="34">
        <v>18.288</v>
      </c>
      <c r="J214" s="140">
        <v>1.8288000000000002</v>
      </c>
      <c r="K214" s="3">
        <v>90</v>
      </c>
      <c r="L214" s="52" t="s">
        <v>36</v>
      </c>
      <c r="M214" s="33"/>
      <c r="N214" s="33"/>
      <c r="O214" s="33"/>
      <c r="P214" s="33"/>
      <c r="Q214" s="33" t="s">
        <v>37</v>
      </c>
      <c r="R214" s="33"/>
      <c r="S214" s="33"/>
      <c r="T214" s="3"/>
      <c r="U214" s="3">
        <v>0</v>
      </c>
    </row>
    <row r="215" spans="1:21" ht="12.75">
      <c r="A215" s="57">
        <v>207</v>
      </c>
      <c r="B215" s="3" t="s">
        <v>105</v>
      </c>
      <c r="C215" s="35">
        <v>8.6106</v>
      </c>
      <c r="D215" s="3">
        <v>22</v>
      </c>
      <c r="E215" s="33" t="s">
        <v>145</v>
      </c>
      <c r="F215" s="33" t="s">
        <v>34</v>
      </c>
      <c r="G215" s="33">
        <v>8</v>
      </c>
      <c r="H215" s="33" t="s">
        <v>145</v>
      </c>
      <c r="I215" s="34">
        <v>28.346400000000003</v>
      </c>
      <c r="J215" s="140">
        <v>1.524</v>
      </c>
      <c r="K215" s="3">
        <v>90</v>
      </c>
      <c r="L215" s="52" t="s">
        <v>36</v>
      </c>
      <c r="M215" s="33"/>
      <c r="N215" s="33"/>
      <c r="O215" s="33"/>
      <c r="P215" s="33"/>
      <c r="Q215" s="33"/>
      <c r="R215" s="33" t="s">
        <v>37</v>
      </c>
      <c r="S215" s="33"/>
      <c r="T215" s="3"/>
      <c r="U215" s="3"/>
    </row>
    <row r="216" spans="1:21" ht="12.75">
      <c r="A216" s="58">
        <v>208</v>
      </c>
      <c r="B216" s="3" t="s">
        <v>106</v>
      </c>
      <c r="C216" s="35">
        <v>8.6106</v>
      </c>
      <c r="D216" s="3">
        <v>22</v>
      </c>
      <c r="E216" s="33" t="s">
        <v>145</v>
      </c>
      <c r="F216" s="33" t="s">
        <v>34</v>
      </c>
      <c r="G216" s="33">
        <v>8</v>
      </c>
      <c r="H216" s="33" t="s">
        <v>145</v>
      </c>
      <c r="I216" s="34">
        <v>12.192</v>
      </c>
      <c r="J216" s="140">
        <v>1.524</v>
      </c>
      <c r="K216" s="3">
        <v>90</v>
      </c>
      <c r="L216" s="52" t="s">
        <v>36</v>
      </c>
      <c r="M216" s="33"/>
      <c r="N216" s="33"/>
      <c r="O216" s="33"/>
      <c r="P216" s="33"/>
      <c r="Q216" s="33"/>
      <c r="R216" s="33" t="s">
        <v>37</v>
      </c>
      <c r="S216" s="33"/>
      <c r="T216" s="3"/>
      <c r="U216" s="3"/>
    </row>
    <row r="217" spans="1:21" ht="12.75">
      <c r="A217" s="57">
        <v>209</v>
      </c>
      <c r="B217" s="3" t="s">
        <v>107</v>
      </c>
      <c r="C217" s="35">
        <v>19.659599999999998</v>
      </c>
      <c r="D217" s="3">
        <v>136</v>
      </c>
      <c r="E217" s="33" t="s">
        <v>343</v>
      </c>
      <c r="F217" s="33" t="s">
        <v>34</v>
      </c>
      <c r="G217" s="33">
        <v>7</v>
      </c>
      <c r="H217" s="33" t="s">
        <v>35</v>
      </c>
      <c r="I217" s="34">
        <v>30.48</v>
      </c>
      <c r="J217" s="140">
        <v>1.8288000000000002</v>
      </c>
      <c r="K217" s="3">
        <v>90</v>
      </c>
      <c r="L217" s="52" t="s">
        <v>36</v>
      </c>
      <c r="M217" s="33"/>
      <c r="N217" s="33"/>
      <c r="O217" s="33" t="s">
        <v>37</v>
      </c>
      <c r="P217" s="33"/>
      <c r="Q217" s="33"/>
      <c r="R217" s="33"/>
      <c r="S217" s="33"/>
      <c r="T217" s="3"/>
      <c r="U217" s="3"/>
    </row>
    <row r="218" spans="1:21" ht="12.75">
      <c r="A218" s="58">
        <v>210</v>
      </c>
      <c r="B218" s="3" t="s">
        <v>108</v>
      </c>
      <c r="C218" s="35">
        <v>2.8194</v>
      </c>
      <c r="D218" s="3">
        <v>336</v>
      </c>
      <c r="E218" s="33" t="s">
        <v>145</v>
      </c>
      <c r="F218" s="33" t="s">
        <v>34</v>
      </c>
      <c r="G218" s="33">
        <v>9</v>
      </c>
      <c r="H218" s="33" t="s">
        <v>35</v>
      </c>
      <c r="I218" s="34">
        <v>0</v>
      </c>
      <c r="J218" s="140">
        <v>1.2192</v>
      </c>
      <c r="K218" s="3">
        <v>90</v>
      </c>
      <c r="L218" s="52" t="s">
        <v>36</v>
      </c>
      <c r="M218" s="33"/>
      <c r="N218" s="33"/>
      <c r="O218" s="33"/>
      <c r="P218" s="33"/>
      <c r="Q218" s="33"/>
      <c r="R218" s="33" t="s">
        <v>37</v>
      </c>
      <c r="S218" s="33"/>
      <c r="T218" s="3"/>
      <c r="U218" s="3"/>
    </row>
    <row r="219" spans="1:21" ht="12.75">
      <c r="A219" s="57">
        <v>211</v>
      </c>
      <c r="B219" s="3" t="s">
        <v>109</v>
      </c>
      <c r="C219" s="35">
        <v>11.811</v>
      </c>
      <c r="D219" s="3">
        <v>49</v>
      </c>
      <c r="E219" s="33" t="s">
        <v>145</v>
      </c>
      <c r="F219" s="33" t="s">
        <v>34</v>
      </c>
      <c r="G219" s="33">
        <v>8</v>
      </c>
      <c r="H219" s="33" t="s">
        <v>35</v>
      </c>
      <c r="I219" s="34">
        <v>30.48</v>
      </c>
      <c r="J219" s="140">
        <v>1.6764000000000001</v>
      </c>
      <c r="K219" s="3">
        <v>90</v>
      </c>
      <c r="L219" s="52" t="s">
        <v>36</v>
      </c>
      <c r="M219" s="33"/>
      <c r="N219" s="33" t="s">
        <v>37</v>
      </c>
      <c r="O219" s="33"/>
      <c r="P219" s="33"/>
      <c r="Q219" s="33"/>
      <c r="R219" s="33"/>
      <c r="S219" s="33"/>
      <c r="T219" s="3"/>
      <c r="U219" s="3"/>
    </row>
    <row r="220" spans="1:21" ht="12.75">
      <c r="A220" s="58">
        <v>212</v>
      </c>
      <c r="B220" s="3" t="s">
        <v>110</v>
      </c>
      <c r="C220" s="35">
        <v>11.811</v>
      </c>
      <c r="D220" s="3">
        <v>49</v>
      </c>
      <c r="E220" s="33" t="s">
        <v>145</v>
      </c>
      <c r="F220" s="33" t="s">
        <v>34</v>
      </c>
      <c r="G220" s="33">
        <v>8</v>
      </c>
      <c r="H220" s="33" t="s">
        <v>35</v>
      </c>
      <c r="I220" s="34">
        <v>3.048</v>
      </c>
      <c r="J220" s="140">
        <v>1.524</v>
      </c>
      <c r="K220" s="3">
        <v>90</v>
      </c>
      <c r="L220" s="52" t="s">
        <v>36</v>
      </c>
      <c r="M220" s="33"/>
      <c r="N220" s="33" t="s">
        <v>37</v>
      </c>
      <c r="O220" s="33"/>
      <c r="P220" s="33"/>
      <c r="Q220" s="33"/>
      <c r="R220" s="33"/>
      <c r="S220" s="33"/>
      <c r="T220" s="3"/>
      <c r="U220" s="3"/>
    </row>
    <row r="221" spans="1:21" ht="12.75">
      <c r="A221" s="57">
        <v>213</v>
      </c>
      <c r="B221" s="3" t="s">
        <v>111</v>
      </c>
      <c r="C221" s="35">
        <v>10.134599999999999</v>
      </c>
      <c r="D221" s="3">
        <v>14</v>
      </c>
      <c r="E221" s="33" t="s">
        <v>145</v>
      </c>
      <c r="F221" s="33" t="s">
        <v>41</v>
      </c>
      <c r="G221" s="33">
        <v>8</v>
      </c>
      <c r="H221" s="33" t="s">
        <v>35</v>
      </c>
      <c r="I221" s="34">
        <v>25.2984</v>
      </c>
      <c r="J221" s="140">
        <v>1.6764000000000001</v>
      </c>
      <c r="K221" s="3">
        <v>90</v>
      </c>
      <c r="L221" s="52" t="s">
        <v>36</v>
      </c>
      <c r="M221" s="33"/>
      <c r="N221" s="33"/>
      <c r="O221" s="33"/>
      <c r="P221" s="33"/>
      <c r="Q221" s="33" t="s">
        <v>37</v>
      </c>
      <c r="R221" s="33"/>
      <c r="S221" s="33"/>
      <c r="T221" s="3"/>
      <c r="U221" s="3"/>
    </row>
    <row r="222" spans="1:21" ht="12.75">
      <c r="A222" s="58">
        <v>214</v>
      </c>
      <c r="B222" s="3" t="s">
        <v>112</v>
      </c>
      <c r="C222" s="35">
        <v>10.134599999999999</v>
      </c>
      <c r="D222" s="3">
        <v>14</v>
      </c>
      <c r="E222" s="33" t="s">
        <v>145</v>
      </c>
      <c r="F222" s="33" t="s">
        <v>41</v>
      </c>
      <c r="G222" s="33">
        <v>8</v>
      </c>
      <c r="H222" s="33" t="s">
        <v>35</v>
      </c>
      <c r="I222" s="34">
        <v>28.346400000000003</v>
      </c>
      <c r="J222" s="140">
        <v>1.8288000000000002</v>
      </c>
      <c r="K222" s="3">
        <v>90</v>
      </c>
      <c r="L222" s="52" t="s">
        <v>36</v>
      </c>
      <c r="M222" s="33"/>
      <c r="N222" s="33"/>
      <c r="O222" s="33"/>
      <c r="P222" s="33"/>
      <c r="Q222" s="33" t="s">
        <v>37</v>
      </c>
      <c r="R222" s="33"/>
      <c r="S222" s="33"/>
      <c r="T222" s="3"/>
      <c r="U222" s="3">
        <v>0</v>
      </c>
    </row>
    <row r="223" spans="1:21" ht="12.75">
      <c r="A223" s="57">
        <v>215</v>
      </c>
      <c r="B223" s="3" t="s">
        <v>427</v>
      </c>
      <c r="C223" s="35">
        <v>7.467599999999999</v>
      </c>
      <c r="D223" s="3">
        <v>32</v>
      </c>
      <c r="E223" s="33" t="s">
        <v>145</v>
      </c>
      <c r="F223" s="33" t="s">
        <v>34</v>
      </c>
      <c r="G223" s="33">
        <v>8</v>
      </c>
      <c r="H223" s="33" t="s">
        <v>145</v>
      </c>
      <c r="I223" s="34">
        <v>4.572</v>
      </c>
      <c r="J223" s="140">
        <v>1.3716000000000002</v>
      </c>
      <c r="K223" s="3">
        <v>90</v>
      </c>
      <c r="L223" s="52" t="s">
        <v>36</v>
      </c>
      <c r="M223" s="33" t="s">
        <v>37</v>
      </c>
      <c r="N223" s="33"/>
      <c r="O223" s="33"/>
      <c r="P223" s="33"/>
      <c r="Q223" s="33"/>
      <c r="R223" s="33"/>
      <c r="S223" s="33"/>
      <c r="T223" s="3"/>
      <c r="U223" s="3"/>
    </row>
    <row r="224" spans="1:21" ht="12.75">
      <c r="A224" s="58">
        <v>216</v>
      </c>
      <c r="B224" s="3" t="s">
        <v>113</v>
      </c>
      <c r="C224" s="35">
        <v>16.4592</v>
      </c>
      <c r="D224" s="3">
        <v>110</v>
      </c>
      <c r="E224" s="33" t="s">
        <v>343</v>
      </c>
      <c r="F224" s="33" t="s">
        <v>34</v>
      </c>
      <c r="G224" s="33">
        <v>7</v>
      </c>
      <c r="H224" s="33" t="s">
        <v>47</v>
      </c>
      <c r="I224" s="34">
        <v>14.630400000000002</v>
      </c>
      <c r="J224" s="140">
        <v>1.8288000000000002</v>
      </c>
      <c r="K224" s="3">
        <v>90</v>
      </c>
      <c r="L224" s="40" t="s">
        <v>36</v>
      </c>
      <c r="M224" s="33"/>
      <c r="N224" s="33" t="s">
        <v>37</v>
      </c>
      <c r="O224" s="33"/>
      <c r="P224" s="33"/>
      <c r="Q224" s="33"/>
      <c r="R224" s="33"/>
      <c r="S224" s="33"/>
      <c r="T224" s="3"/>
      <c r="U224" s="3"/>
    </row>
    <row r="225" spans="1:21" ht="12.75">
      <c r="A225" s="57">
        <v>217</v>
      </c>
      <c r="B225" s="3" t="s">
        <v>114</v>
      </c>
      <c r="C225" s="35">
        <v>1.6382999999999999</v>
      </c>
      <c r="D225" s="3">
        <v>281</v>
      </c>
      <c r="E225" s="33" t="s">
        <v>145</v>
      </c>
      <c r="F225" s="33" t="s">
        <v>34</v>
      </c>
      <c r="G225" s="33">
        <v>8</v>
      </c>
      <c r="H225" s="33" t="s">
        <v>145</v>
      </c>
      <c r="I225" s="34">
        <v>22.86</v>
      </c>
      <c r="J225" s="140">
        <v>1.8288000000000002</v>
      </c>
      <c r="K225" s="3">
        <v>90</v>
      </c>
      <c r="L225" s="52" t="s">
        <v>36</v>
      </c>
      <c r="M225" s="33"/>
      <c r="N225" s="33"/>
      <c r="O225" s="33"/>
      <c r="P225" s="33"/>
      <c r="Q225" s="33"/>
      <c r="R225" s="33"/>
      <c r="S225" s="33" t="s">
        <v>37</v>
      </c>
      <c r="T225" s="3"/>
      <c r="U225" s="3"/>
    </row>
    <row r="226" spans="1:21" ht="12.75">
      <c r="A226" s="58">
        <v>218</v>
      </c>
      <c r="B226" s="3" t="s">
        <v>428</v>
      </c>
      <c r="C226" s="35">
        <v>1.6382999999999999</v>
      </c>
      <c r="D226" s="3">
        <v>281</v>
      </c>
      <c r="E226" s="33" t="s">
        <v>145</v>
      </c>
      <c r="F226" s="33" t="s">
        <v>34</v>
      </c>
      <c r="G226" s="33">
        <v>8</v>
      </c>
      <c r="H226" s="33" t="s">
        <v>145</v>
      </c>
      <c r="I226" s="34">
        <v>3.3528000000000002</v>
      </c>
      <c r="J226" s="140">
        <v>1.8288000000000002</v>
      </c>
      <c r="K226" s="3">
        <v>90</v>
      </c>
      <c r="L226" s="52" t="s">
        <v>36</v>
      </c>
      <c r="M226" s="33" t="s">
        <v>37</v>
      </c>
      <c r="N226" s="33"/>
      <c r="O226" s="33"/>
      <c r="P226" s="33"/>
      <c r="Q226" s="33"/>
      <c r="R226" s="33"/>
      <c r="S226" s="33"/>
      <c r="T226" s="3"/>
      <c r="U226" s="3"/>
    </row>
    <row r="227" spans="1:21" ht="12.75">
      <c r="A227" s="57">
        <v>219</v>
      </c>
      <c r="B227" s="3" t="s">
        <v>115</v>
      </c>
      <c r="C227" s="35">
        <v>2.667</v>
      </c>
      <c r="D227" s="3">
        <v>83</v>
      </c>
      <c r="E227" s="33" t="s">
        <v>145</v>
      </c>
      <c r="F227" s="33" t="s">
        <v>34</v>
      </c>
      <c r="G227" s="33">
        <v>8</v>
      </c>
      <c r="H227" s="33" t="s">
        <v>145</v>
      </c>
      <c r="I227" s="34">
        <v>18.288</v>
      </c>
      <c r="J227" s="140">
        <v>1.524</v>
      </c>
      <c r="K227" s="3">
        <v>90</v>
      </c>
      <c r="L227" s="52" t="s">
        <v>36</v>
      </c>
      <c r="M227" s="33"/>
      <c r="N227" s="33" t="s">
        <v>37</v>
      </c>
      <c r="O227" s="33"/>
      <c r="P227" s="33"/>
      <c r="Q227" s="33"/>
      <c r="R227" s="33"/>
      <c r="S227" s="33"/>
      <c r="T227" s="3"/>
      <c r="U227" s="3"/>
    </row>
    <row r="228" spans="1:21" ht="12.75">
      <c r="A228" s="58">
        <v>220</v>
      </c>
      <c r="B228" s="3" t="s">
        <v>116</v>
      </c>
      <c r="C228" s="35">
        <v>9.1821</v>
      </c>
      <c r="D228" s="3">
        <v>227</v>
      </c>
      <c r="E228" s="33" t="s">
        <v>343</v>
      </c>
      <c r="F228" s="33" t="s">
        <v>41</v>
      </c>
      <c r="G228" s="33">
        <v>7</v>
      </c>
      <c r="H228" s="33" t="s">
        <v>145</v>
      </c>
      <c r="I228" s="34">
        <v>32.004000000000005</v>
      </c>
      <c r="J228" s="140">
        <v>1.524</v>
      </c>
      <c r="K228" s="3">
        <v>90</v>
      </c>
      <c r="L228" s="52" t="s">
        <v>36</v>
      </c>
      <c r="M228" s="33"/>
      <c r="N228" s="33"/>
      <c r="O228" s="33"/>
      <c r="P228" s="33"/>
      <c r="Q228" s="33"/>
      <c r="R228" s="33" t="s">
        <v>37</v>
      </c>
      <c r="S228" s="33"/>
      <c r="T228" s="3">
        <v>0</v>
      </c>
      <c r="U228" s="3"/>
    </row>
    <row r="229" spans="1:21" ht="12.75">
      <c r="A229" s="57">
        <v>221</v>
      </c>
      <c r="B229" s="3" t="s">
        <v>117</v>
      </c>
      <c r="C229" s="35">
        <v>4.838699999999999</v>
      </c>
      <c r="D229" s="3">
        <v>331</v>
      </c>
      <c r="E229" s="33" t="s">
        <v>145</v>
      </c>
      <c r="F229" s="33" t="s">
        <v>34</v>
      </c>
      <c r="G229" s="33">
        <v>9</v>
      </c>
      <c r="H229" s="33" t="s">
        <v>145</v>
      </c>
      <c r="I229" s="34">
        <v>25.2984</v>
      </c>
      <c r="J229" s="140">
        <v>1.8288000000000002</v>
      </c>
      <c r="K229" s="3">
        <v>90</v>
      </c>
      <c r="L229" s="52" t="s">
        <v>36</v>
      </c>
      <c r="M229" s="33"/>
      <c r="N229" s="33"/>
      <c r="O229" s="33"/>
      <c r="P229" s="33"/>
      <c r="Q229" s="33"/>
      <c r="R229" s="33" t="s">
        <v>37</v>
      </c>
      <c r="S229" s="33"/>
      <c r="T229" s="3">
        <v>180</v>
      </c>
      <c r="U229" s="3"/>
    </row>
    <row r="230" spans="1:21" ht="12.75">
      <c r="A230" s="58">
        <v>222</v>
      </c>
      <c r="B230" s="3" t="s">
        <v>118</v>
      </c>
      <c r="C230" s="35">
        <v>4.838699999999999</v>
      </c>
      <c r="D230" s="3">
        <v>331</v>
      </c>
      <c r="E230" s="33" t="s">
        <v>145</v>
      </c>
      <c r="F230" s="33" t="s">
        <v>34</v>
      </c>
      <c r="G230" s="33">
        <v>9</v>
      </c>
      <c r="H230" s="33" t="s">
        <v>145</v>
      </c>
      <c r="I230" s="34">
        <v>19.812</v>
      </c>
      <c r="J230" s="140">
        <v>1.8288000000000002</v>
      </c>
      <c r="K230" s="3">
        <v>90</v>
      </c>
      <c r="L230" s="52" t="s">
        <v>36</v>
      </c>
      <c r="M230" s="33"/>
      <c r="N230" s="33"/>
      <c r="O230" s="33"/>
      <c r="P230" s="33"/>
      <c r="Q230" s="33"/>
      <c r="R230" s="33" t="s">
        <v>37</v>
      </c>
      <c r="S230" s="33"/>
      <c r="T230" s="3"/>
      <c r="U230" s="3"/>
    </row>
    <row r="231" spans="1:21" ht="12.75">
      <c r="A231" s="57">
        <v>223</v>
      </c>
      <c r="B231" s="3" t="s">
        <v>119</v>
      </c>
      <c r="C231" s="35">
        <v>6.0579</v>
      </c>
      <c r="D231" s="3">
        <v>215</v>
      </c>
      <c r="E231" s="33" t="s">
        <v>145</v>
      </c>
      <c r="F231" s="33" t="s">
        <v>41</v>
      </c>
      <c r="G231" s="33">
        <v>8</v>
      </c>
      <c r="H231" s="33" t="s">
        <v>145</v>
      </c>
      <c r="I231" s="34">
        <v>22.250400000000003</v>
      </c>
      <c r="J231" s="140">
        <v>0.3048</v>
      </c>
      <c r="K231" s="3">
        <v>90</v>
      </c>
      <c r="L231" s="52" t="s">
        <v>36</v>
      </c>
      <c r="M231" s="33"/>
      <c r="N231" s="33"/>
      <c r="O231" s="33" t="s">
        <v>37</v>
      </c>
      <c r="P231" s="33"/>
      <c r="Q231" s="33"/>
      <c r="R231" s="33"/>
      <c r="S231" s="33"/>
      <c r="T231" s="3"/>
      <c r="U231" s="3"/>
    </row>
    <row r="232" spans="1:21" ht="12.75">
      <c r="A232" s="58">
        <v>224</v>
      </c>
      <c r="B232" s="3" t="s">
        <v>120</v>
      </c>
      <c r="C232" s="35">
        <v>22.479</v>
      </c>
      <c r="D232" s="3">
        <v>260</v>
      </c>
      <c r="E232" s="33" t="s">
        <v>343</v>
      </c>
      <c r="F232" s="33" t="s">
        <v>34</v>
      </c>
      <c r="G232" s="33">
        <v>6</v>
      </c>
      <c r="H232" s="33" t="s">
        <v>47</v>
      </c>
      <c r="I232" s="34">
        <v>7.315200000000001</v>
      </c>
      <c r="J232" s="140">
        <v>1.6764000000000001</v>
      </c>
      <c r="K232" s="3">
        <v>90</v>
      </c>
      <c r="L232" s="40" t="s">
        <v>36</v>
      </c>
      <c r="M232" s="33"/>
      <c r="N232" s="33" t="s">
        <v>37</v>
      </c>
      <c r="O232" s="33"/>
      <c r="P232" s="33"/>
      <c r="Q232" s="33"/>
      <c r="R232" s="33"/>
      <c r="S232" s="33"/>
      <c r="T232" s="3"/>
      <c r="U232" s="3"/>
    </row>
    <row r="233" spans="1:21" ht="12.75">
      <c r="A233" s="57">
        <v>225</v>
      </c>
      <c r="B233" s="3" t="s">
        <v>121</v>
      </c>
      <c r="C233" s="35">
        <v>22.479</v>
      </c>
      <c r="D233" s="3">
        <v>260</v>
      </c>
      <c r="E233" s="33" t="s">
        <v>343</v>
      </c>
      <c r="F233" s="33" t="s">
        <v>34</v>
      </c>
      <c r="G233" s="33">
        <v>6</v>
      </c>
      <c r="H233" s="33" t="s">
        <v>47</v>
      </c>
      <c r="I233" s="34">
        <v>20.1168</v>
      </c>
      <c r="J233" s="140">
        <v>1.8288000000000002</v>
      </c>
      <c r="K233" s="3">
        <v>90</v>
      </c>
      <c r="L233" s="40" t="s">
        <v>36</v>
      </c>
      <c r="M233" s="33"/>
      <c r="N233" s="33" t="s">
        <v>37</v>
      </c>
      <c r="O233" s="33"/>
      <c r="P233" s="33"/>
      <c r="Q233" s="33"/>
      <c r="R233" s="33"/>
      <c r="S233" s="33"/>
      <c r="T233" s="3"/>
      <c r="U233" s="3"/>
    </row>
    <row r="234" spans="1:21" ht="12.75">
      <c r="A234" s="58">
        <v>226</v>
      </c>
      <c r="B234" s="3" t="s">
        <v>122</v>
      </c>
      <c r="C234" s="35">
        <v>4.0767</v>
      </c>
      <c r="D234" s="3">
        <v>40</v>
      </c>
      <c r="E234" s="33" t="s">
        <v>145</v>
      </c>
      <c r="F234" s="33" t="s">
        <v>34</v>
      </c>
      <c r="G234" s="33">
        <v>9</v>
      </c>
      <c r="H234" s="33" t="s">
        <v>145</v>
      </c>
      <c r="I234" s="34">
        <v>30.48</v>
      </c>
      <c r="J234" s="140">
        <v>1.524</v>
      </c>
      <c r="K234" s="3">
        <v>90</v>
      </c>
      <c r="L234" s="52" t="s">
        <v>36</v>
      </c>
      <c r="M234" s="33"/>
      <c r="N234" s="33"/>
      <c r="O234" s="33"/>
      <c r="P234" s="33" t="s">
        <v>37</v>
      </c>
      <c r="Q234" s="33"/>
      <c r="R234" s="33"/>
      <c r="S234" s="33"/>
      <c r="T234" s="3"/>
      <c r="U234" s="3"/>
    </row>
    <row r="235" spans="1:21" ht="12.75">
      <c r="A235" s="57">
        <v>227</v>
      </c>
      <c r="B235" s="3" t="s">
        <v>123</v>
      </c>
      <c r="C235" s="35">
        <v>10.5918</v>
      </c>
      <c r="D235" s="3">
        <v>116</v>
      </c>
      <c r="E235" s="33" t="s">
        <v>145</v>
      </c>
      <c r="F235" s="33" t="s">
        <v>34</v>
      </c>
      <c r="G235" s="33">
        <v>8</v>
      </c>
      <c r="H235" s="33" t="s">
        <v>145</v>
      </c>
      <c r="I235" s="34">
        <v>19.2024</v>
      </c>
      <c r="J235" s="140">
        <v>1.2192</v>
      </c>
      <c r="K235" s="3">
        <v>90</v>
      </c>
      <c r="L235" s="52" t="s">
        <v>36</v>
      </c>
      <c r="M235" s="33"/>
      <c r="N235" s="33"/>
      <c r="O235" s="33"/>
      <c r="P235" s="33"/>
      <c r="Q235" s="33"/>
      <c r="R235" s="33"/>
      <c r="S235" s="33" t="s">
        <v>37</v>
      </c>
      <c r="T235" s="3"/>
      <c r="U235" s="3"/>
    </row>
    <row r="236" spans="1:21" ht="12.75">
      <c r="A236" s="58">
        <v>228</v>
      </c>
      <c r="B236" s="3" t="s">
        <v>124</v>
      </c>
      <c r="C236" s="35">
        <v>14.1732</v>
      </c>
      <c r="D236" s="3">
        <v>106</v>
      </c>
      <c r="E236" s="33" t="s">
        <v>343</v>
      </c>
      <c r="F236" s="33" t="s">
        <v>34</v>
      </c>
      <c r="G236" s="33">
        <v>7</v>
      </c>
      <c r="H236" s="33" t="s">
        <v>145</v>
      </c>
      <c r="I236" s="34">
        <v>13.716000000000001</v>
      </c>
      <c r="J236" s="140">
        <v>1.524</v>
      </c>
      <c r="K236" s="3">
        <v>90</v>
      </c>
      <c r="L236" s="52" t="s">
        <v>36</v>
      </c>
      <c r="M236" s="33"/>
      <c r="N236" s="33"/>
      <c r="O236" s="33"/>
      <c r="P236" s="33"/>
      <c r="Q236" s="33"/>
      <c r="R236" s="33" t="s">
        <v>37</v>
      </c>
      <c r="S236" s="33"/>
      <c r="T236" s="3"/>
      <c r="U236" s="3"/>
    </row>
    <row r="237" spans="1:21" ht="12.75">
      <c r="A237" s="57">
        <v>229</v>
      </c>
      <c r="B237" s="3" t="s">
        <v>429</v>
      </c>
      <c r="C237" s="35">
        <v>8.382</v>
      </c>
      <c r="D237" s="3">
        <v>51</v>
      </c>
      <c r="E237" s="33" t="s">
        <v>145</v>
      </c>
      <c r="F237" s="33" t="s">
        <v>34</v>
      </c>
      <c r="G237" s="33">
        <v>8</v>
      </c>
      <c r="H237" s="33" t="s">
        <v>145</v>
      </c>
      <c r="I237" s="34">
        <v>33.528</v>
      </c>
      <c r="J237" s="140">
        <v>1.524</v>
      </c>
      <c r="K237" s="3">
        <v>90</v>
      </c>
      <c r="L237" s="52" t="s">
        <v>36</v>
      </c>
      <c r="M237" s="33" t="s">
        <v>37</v>
      </c>
      <c r="N237" s="33"/>
      <c r="O237" s="33"/>
      <c r="P237" s="33"/>
      <c r="Q237" s="33"/>
      <c r="R237" s="33"/>
      <c r="S237" s="33"/>
      <c r="T237" s="3"/>
      <c r="U237" s="3"/>
    </row>
    <row r="238" spans="1:21" ht="12.75">
      <c r="A238" s="58">
        <v>230</v>
      </c>
      <c r="B238" s="3" t="s">
        <v>125</v>
      </c>
      <c r="C238" s="35">
        <v>3.6576</v>
      </c>
      <c r="D238" s="3">
        <v>183</v>
      </c>
      <c r="E238" s="33" t="s">
        <v>145</v>
      </c>
      <c r="F238" s="33" t="s">
        <v>34</v>
      </c>
      <c r="G238" s="33">
        <v>8</v>
      </c>
      <c r="H238" s="33" t="s">
        <v>145</v>
      </c>
      <c r="I238" s="34">
        <v>24.384</v>
      </c>
      <c r="J238" s="140">
        <v>1.3716000000000002</v>
      </c>
      <c r="K238" s="3">
        <v>90</v>
      </c>
      <c r="L238" s="52" t="s">
        <v>36</v>
      </c>
      <c r="M238" s="33"/>
      <c r="N238" s="33"/>
      <c r="O238" s="33"/>
      <c r="P238" s="33" t="s">
        <v>37</v>
      </c>
      <c r="Q238" s="33"/>
      <c r="R238" s="33"/>
      <c r="S238" s="33"/>
      <c r="T238" s="3"/>
      <c r="U238" s="3"/>
    </row>
    <row r="239" spans="1:21" ht="12.75">
      <c r="A239" s="57">
        <v>231</v>
      </c>
      <c r="B239" s="3" t="s">
        <v>126</v>
      </c>
      <c r="C239" s="35">
        <v>3.6576</v>
      </c>
      <c r="D239" s="3">
        <v>183</v>
      </c>
      <c r="E239" s="33" t="s">
        <v>145</v>
      </c>
      <c r="F239" s="33" t="s">
        <v>34</v>
      </c>
      <c r="G239" s="33">
        <v>8</v>
      </c>
      <c r="H239" s="33" t="s">
        <v>145</v>
      </c>
      <c r="I239" s="34">
        <v>15.24</v>
      </c>
      <c r="J239" s="140">
        <v>1.8288000000000002</v>
      </c>
      <c r="K239" s="3">
        <v>90</v>
      </c>
      <c r="L239" s="52" t="s">
        <v>36</v>
      </c>
      <c r="M239" s="33"/>
      <c r="N239" s="33"/>
      <c r="O239" s="33"/>
      <c r="P239" s="33"/>
      <c r="Q239" s="33"/>
      <c r="R239" s="33"/>
      <c r="S239" s="33" t="s">
        <v>37</v>
      </c>
      <c r="T239" s="3">
        <v>0</v>
      </c>
      <c r="U239" s="3"/>
    </row>
    <row r="240" spans="1:21" ht="12.75">
      <c r="A240" s="58">
        <v>232</v>
      </c>
      <c r="B240" s="3" t="s">
        <v>127</v>
      </c>
      <c r="C240" s="35">
        <v>3.6576</v>
      </c>
      <c r="D240" s="3">
        <v>183</v>
      </c>
      <c r="E240" s="33" t="s">
        <v>145</v>
      </c>
      <c r="F240" s="33" t="s">
        <v>34</v>
      </c>
      <c r="G240" s="33">
        <v>8</v>
      </c>
      <c r="H240" s="33" t="s">
        <v>145</v>
      </c>
      <c r="I240" s="34">
        <v>16.764</v>
      </c>
      <c r="J240" s="140">
        <v>1.8288000000000002</v>
      </c>
      <c r="K240" s="3">
        <v>90</v>
      </c>
      <c r="L240" s="52" t="s">
        <v>36</v>
      </c>
      <c r="M240" s="33"/>
      <c r="N240" s="33"/>
      <c r="O240" s="33"/>
      <c r="P240" s="33" t="s">
        <v>37</v>
      </c>
      <c r="Q240" s="33"/>
      <c r="R240" s="33"/>
      <c r="S240" s="33"/>
      <c r="T240" s="3"/>
      <c r="U240" s="3"/>
    </row>
    <row r="241" spans="1:21" ht="12.75">
      <c r="A241" s="57">
        <v>233</v>
      </c>
      <c r="B241" s="3" t="s">
        <v>128</v>
      </c>
      <c r="C241" s="35">
        <v>8.763</v>
      </c>
      <c r="D241" s="3">
        <v>222</v>
      </c>
      <c r="E241" s="33" t="s">
        <v>145</v>
      </c>
      <c r="F241" s="33" t="s">
        <v>41</v>
      </c>
      <c r="G241" s="33">
        <v>8</v>
      </c>
      <c r="H241" s="33" t="s">
        <v>47</v>
      </c>
      <c r="I241" s="34">
        <v>32.308800000000005</v>
      </c>
      <c r="J241" s="140">
        <v>1.8288000000000002</v>
      </c>
      <c r="K241" s="3">
        <v>90</v>
      </c>
      <c r="L241" s="40" t="s">
        <v>36</v>
      </c>
      <c r="M241" s="33"/>
      <c r="N241" s="33"/>
      <c r="O241" s="33"/>
      <c r="P241" s="33" t="s">
        <v>37</v>
      </c>
      <c r="Q241" s="33"/>
      <c r="R241" s="33"/>
      <c r="S241" s="33"/>
      <c r="T241" s="3"/>
      <c r="U241" s="3"/>
    </row>
    <row r="242" spans="1:21" ht="12.75">
      <c r="A242" s="58">
        <v>234</v>
      </c>
      <c r="B242" s="3" t="s">
        <v>129</v>
      </c>
      <c r="C242" s="35">
        <v>8.763</v>
      </c>
      <c r="D242" s="3">
        <v>222</v>
      </c>
      <c r="E242" s="33" t="s">
        <v>145</v>
      </c>
      <c r="F242" s="33" t="s">
        <v>41</v>
      </c>
      <c r="G242" s="33">
        <v>8</v>
      </c>
      <c r="H242" s="33" t="s">
        <v>47</v>
      </c>
      <c r="I242" s="34">
        <v>30.48</v>
      </c>
      <c r="J242" s="140">
        <v>1.524</v>
      </c>
      <c r="K242" s="3">
        <v>90</v>
      </c>
      <c r="L242" s="40" t="s">
        <v>36</v>
      </c>
      <c r="M242" s="33"/>
      <c r="N242" s="33"/>
      <c r="O242" s="33" t="s">
        <v>37</v>
      </c>
      <c r="P242" s="33"/>
      <c r="Q242" s="33"/>
      <c r="R242" s="33"/>
      <c r="S242" s="33"/>
      <c r="T242" s="3"/>
      <c r="U242" s="3"/>
    </row>
    <row r="243" spans="1:21" ht="12.75">
      <c r="A243" s="57">
        <v>235</v>
      </c>
      <c r="B243" s="3" t="s">
        <v>130</v>
      </c>
      <c r="C243" s="35">
        <v>8.763</v>
      </c>
      <c r="D243" s="3">
        <v>222</v>
      </c>
      <c r="E243" s="33" t="s">
        <v>145</v>
      </c>
      <c r="F243" s="33" t="s">
        <v>41</v>
      </c>
      <c r="G243" s="33">
        <v>8</v>
      </c>
      <c r="H243" s="33" t="s">
        <v>47</v>
      </c>
      <c r="I243" s="34">
        <v>7.9248</v>
      </c>
      <c r="J243" s="140">
        <v>1.2192</v>
      </c>
      <c r="K243" s="3">
        <v>90</v>
      </c>
      <c r="L243" s="40" t="s">
        <v>36</v>
      </c>
      <c r="M243" s="33"/>
      <c r="N243" s="33"/>
      <c r="O243" s="33" t="s">
        <v>37</v>
      </c>
      <c r="P243" s="33"/>
      <c r="Q243" s="33"/>
      <c r="R243" s="33"/>
      <c r="S243" s="33"/>
      <c r="T243" s="3"/>
      <c r="U243" s="3"/>
    </row>
    <row r="244" spans="1:21" ht="12.75">
      <c r="A244" s="58">
        <v>236</v>
      </c>
      <c r="B244" s="3" t="s">
        <v>131</v>
      </c>
      <c r="C244" s="35">
        <v>3.2003999999999997</v>
      </c>
      <c r="D244" s="3">
        <v>69</v>
      </c>
      <c r="E244" s="33" t="s">
        <v>145</v>
      </c>
      <c r="F244" s="33" t="s">
        <v>34</v>
      </c>
      <c r="G244" s="33">
        <v>8</v>
      </c>
      <c r="H244" s="33" t="s">
        <v>145</v>
      </c>
      <c r="I244" s="34">
        <v>18.288</v>
      </c>
      <c r="J244" s="140">
        <v>1.8288000000000002</v>
      </c>
      <c r="K244" s="3">
        <v>90</v>
      </c>
      <c r="L244" s="52" t="s">
        <v>36</v>
      </c>
      <c r="M244" s="33"/>
      <c r="N244" s="33"/>
      <c r="O244" s="33"/>
      <c r="P244" s="33" t="s">
        <v>37</v>
      </c>
      <c r="Q244" s="33"/>
      <c r="R244" s="33"/>
      <c r="S244" s="33"/>
      <c r="T244" s="3"/>
      <c r="U244" s="3"/>
    </row>
    <row r="245" spans="1:21" ht="12.75">
      <c r="A245" s="57">
        <v>237</v>
      </c>
      <c r="B245" s="3" t="s">
        <v>132</v>
      </c>
      <c r="C245" s="35">
        <v>3.2003999999999997</v>
      </c>
      <c r="D245" s="3">
        <v>69</v>
      </c>
      <c r="E245" s="33" t="s">
        <v>145</v>
      </c>
      <c r="F245" s="33" t="s">
        <v>34</v>
      </c>
      <c r="G245" s="33">
        <v>8</v>
      </c>
      <c r="H245" s="33" t="s">
        <v>145</v>
      </c>
      <c r="I245" s="34">
        <v>13.716000000000001</v>
      </c>
      <c r="J245" s="140">
        <v>1.6764000000000001</v>
      </c>
      <c r="K245" s="3">
        <v>90</v>
      </c>
      <c r="L245" s="52" t="s">
        <v>36</v>
      </c>
      <c r="M245" s="33"/>
      <c r="N245" s="33"/>
      <c r="O245" s="33"/>
      <c r="P245" s="33" t="s">
        <v>37</v>
      </c>
      <c r="Q245" s="33"/>
      <c r="R245" s="33"/>
      <c r="S245" s="33"/>
      <c r="T245" s="3"/>
      <c r="U245" s="3"/>
    </row>
    <row r="246" spans="1:21" ht="12.75">
      <c r="A246" s="58">
        <v>238</v>
      </c>
      <c r="B246" s="3" t="s">
        <v>133</v>
      </c>
      <c r="C246" s="35">
        <v>3.2003999999999997</v>
      </c>
      <c r="D246" s="3">
        <v>69</v>
      </c>
      <c r="E246" s="33" t="s">
        <v>145</v>
      </c>
      <c r="F246" s="33" t="s">
        <v>34</v>
      </c>
      <c r="G246" s="33">
        <v>8</v>
      </c>
      <c r="H246" s="33" t="s">
        <v>145</v>
      </c>
      <c r="I246" s="34">
        <v>8.5344</v>
      </c>
      <c r="J246" s="140">
        <v>1.0668</v>
      </c>
      <c r="K246" s="3">
        <v>90</v>
      </c>
      <c r="L246" s="52" t="s">
        <v>36</v>
      </c>
      <c r="M246" s="33"/>
      <c r="N246" s="33"/>
      <c r="O246" s="33"/>
      <c r="P246" s="33" t="s">
        <v>37</v>
      </c>
      <c r="Q246" s="33"/>
      <c r="R246" s="33"/>
      <c r="S246" s="33"/>
      <c r="T246" s="3"/>
      <c r="U246" s="3"/>
    </row>
    <row r="247" spans="1:21" ht="12.75">
      <c r="A247" s="57">
        <v>239</v>
      </c>
      <c r="B247" s="3" t="s">
        <v>134</v>
      </c>
      <c r="C247" s="35">
        <v>3.429</v>
      </c>
      <c r="D247" s="3">
        <v>243</v>
      </c>
      <c r="E247" s="33" t="s">
        <v>145</v>
      </c>
      <c r="F247" s="33" t="s">
        <v>34</v>
      </c>
      <c r="G247" s="33">
        <v>8</v>
      </c>
      <c r="H247" s="33" t="s">
        <v>145</v>
      </c>
      <c r="I247" s="34">
        <v>18.288</v>
      </c>
      <c r="J247" s="140">
        <v>1.8288000000000002</v>
      </c>
      <c r="K247" s="3">
        <v>90</v>
      </c>
      <c r="L247" s="52" t="s">
        <v>36</v>
      </c>
      <c r="M247" s="33"/>
      <c r="N247" s="33"/>
      <c r="O247" s="33"/>
      <c r="P247" s="33" t="s">
        <v>37</v>
      </c>
      <c r="Q247" s="33"/>
      <c r="R247" s="33"/>
      <c r="S247" s="33"/>
      <c r="T247" s="3"/>
      <c r="U247" s="3"/>
    </row>
    <row r="248" spans="1:21" ht="12.75">
      <c r="A248" s="58">
        <v>240</v>
      </c>
      <c r="B248" s="3" t="s">
        <v>135</v>
      </c>
      <c r="C248" s="35">
        <v>16.8402</v>
      </c>
      <c r="D248" s="3">
        <v>297</v>
      </c>
      <c r="E248" s="33" t="s">
        <v>343</v>
      </c>
      <c r="F248" s="33" t="s">
        <v>34</v>
      </c>
      <c r="G248" s="33">
        <v>7</v>
      </c>
      <c r="H248" s="33" t="s">
        <v>145</v>
      </c>
      <c r="I248" s="34">
        <v>26.5176</v>
      </c>
      <c r="J248" s="140">
        <v>1.8288000000000002</v>
      </c>
      <c r="K248" s="3">
        <v>90</v>
      </c>
      <c r="L248" s="52" t="s">
        <v>36</v>
      </c>
      <c r="M248" s="33"/>
      <c r="N248" s="33"/>
      <c r="O248" s="33"/>
      <c r="P248" s="33"/>
      <c r="Q248" s="33"/>
      <c r="R248" s="33" t="s">
        <v>37</v>
      </c>
      <c r="S248" s="33"/>
      <c r="T248" s="3">
        <v>0</v>
      </c>
      <c r="U248" s="3"/>
    </row>
    <row r="249" spans="1:21" ht="12.75">
      <c r="A249" s="57">
        <v>241</v>
      </c>
      <c r="B249" s="3" t="s">
        <v>136</v>
      </c>
      <c r="C249" s="35">
        <v>16.8402</v>
      </c>
      <c r="D249" s="3">
        <v>297</v>
      </c>
      <c r="E249" s="33" t="s">
        <v>343</v>
      </c>
      <c r="F249" s="33" t="s">
        <v>34</v>
      </c>
      <c r="G249" s="33">
        <v>7</v>
      </c>
      <c r="H249" s="33" t="s">
        <v>145</v>
      </c>
      <c r="I249" s="34">
        <v>26.5176</v>
      </c>
      <c r="J249" s="140">
        <v>1.8288000000000002</v>
      </c>
      <c r="K249" s="3">
        <v>90</v>
      </c>
      <c r="L249" s="52" t="s">
        <v>36</v>
      </c>
      <c r="M249" s="33"/>
      <c r="N249" s="33"/>
      <c r="O249" s="33"/>
      <c r="P249" s="33"/>
      <c r="Q249" s="33"/>
      <c r="R249" s="33"/>
      <c r="S249" s="33" t="s">
        <v>37</v>
      </c>
      <c r="T249" s="3"/>
      <c r="U249" s="3"/>
    </row>
    <row r="250" spans="1:21" ht="12.75">
      <c r="A250" s="58">
        <v>242</v>
      </c>
      <c r="B250" s="3" t="s">
        <v>137</v>
      </c>
      <c r="C250" s="35">
        <v>5.334</v>
      </c>
      <c r="D250" s="3">
        <v>221</v>
      </c>
      <c r="E250" s="33" t="s">
        <v>145</v>
      </c>
      <c r="F250" s="33" t="s">
        <v>41</v>
      </c>
      <c r="G250" s="33">
        <v>8</v>
      </c>
      <c r="H250" s="33" t="s">
        <v>145</v>
      </c>
      <c r="I250" s="34">
        <v>18.288</v>
      </c>
      <c r="J250" s="140">
        <v>1.6764000000000001</v>
      </c>
      <c r="K250" s="3">
        <v>90</v>
      </c>
      <c r="L250" s="52" t="s">
        <v>36</v>
      </c>
      <c r="M250" s="33"/>
      <c r="N250" s="33"/>
      <c r="O250" s="33"/>
      <c r="P250" s="33"/>
      <c r="Q250" s="33"/>
      <c r="R250" s="33" t="s">
        <v>37</v>
      </c>
      <c r="S250" s="33"/>
      <c r="T250" s="3">
        <v>0</v>
      </c>
      <c r="U250" s="3"/>
    </row>
    <row r="251" spans="1:21" ht="12.75">
      <c r="A251" s="57">
        <v>243</v>
      </c>
      <c r="B251" s="3" t="s">
        <v>138</v>
      </c>
      <c r="C251" s="35">
        <v>5.334</v>
      </c>
      <c r="D251" s="3">
        <v>221</v>
      </c>
      <c r="E251" s="33" t="s">
        <v>145</v>
      </c>
      <c r="F251" s="33" t="s">
        <v>41</v>
      </c>
      <c r="G251" s="33">
        <v>8</v>
      </c>
      <c r="H251" s="33" t="s">
        <v>145</v>
      </c>
      <c r="I251" s="34">
        <v>19.2024</v>
      </c>
      <c r="J251" s="140">
        <v>1.6764000000000001</v>
      </c>
      <c r="K251" s="3">
        <v>90</v>
      </c>
      <c r="L251" s="52" t="s">
        <v>36</v>
      </c>
      <c r="M251" s="33"/>
      <c r="N251" s="33"/>
      <c r="O251" s="33"/>
      <c r="P251" s="33" t="s">
        <v>37</v>
      </c>
      <c r="Q251" s="33"/>
      <c r="R251" s="33"/>
      <c r="S251" s="33"/>
      <c r="T251" s="3"/>
      <c r="U251" s="3"/>
    </row>
    <row r="252" spans="1:21" ht="12.75">
      <c r="A252" s="58">
        <v>244</v>
      </c>
      <c r="B252" s="3" t="s">
        <v>139</v>
      </c>
      <c r="C252" s="35">
        <v>26.517599999999998</v>
      </c>
      <c r="D252" s="3">
        <v>9</v>
      </c>
      <c r="E252" s="33" t="s">
        <v>343</v>
      </c>
      <c r="F252" s="33" t="s">
        <v>34</v>
      </c>
      <c r="G252" s="33">
        <v>7</v>
      </c>
      <c r="H252" s="33" t="s">
        <v>47</v>
      </c>
      <c r="I252" s="34">
        <v>19.2024</v>
      </c>
      <c r="J252" s="140">
        <v>1.6764000000000001</v>
      </c>
      <c r="K252" s="3">
        <v>90</v>
      </c>
      <c r="L252" s="40" t="s">
        <v>36</v>
      </c>
      <c r="M252" s="33"/>
      <c r="N252" s="33"/>
      <c r="O252" s="33" t="s">
        <v>37</v>
      </c>
      <c r="P252" s="33"/>
      <c r="Q252" s="33"/>
      <c r="R252" s="33"/>
      <c r="S252" s="33"/>
      <c r="T252" s="3"/>
      <c r="U252" s="3"/>
    </row>
    <row r="253" spans="1:21" ht="12.75">
      <c r="A253" s="57">
        <v>245</v>
      </c>
      <c r="B253" s="3" t="s">
        <v>140</v>
      </c>
      <c r="C253" s="35">
        <v>10.363199999999999</v>
      </c>
      <c r="D253" s="3">
        <v>242</v>
      </c>
      <c r="E253" s="33" t="s">
        <v>145</v>
      </c>
      <c r="F253" s="33" t="s">
        <v>34</v>
      </c>
      <c r="G253" s="33" t="s">
        <v>35</v>
      </c>
      <c r="H253" s="33" t="s">
        <v>145</v>
      </c>
      <c r="I253" s="34">
        <v>23.1648</v>
      </c>
      <c r="J253" s="140">
        <v>1.8288000000000002</v>
      </c>
      <c r="K253" s="3">
        <v>90</v>
      </c>
      <c r="L253" s="52" t="s">
        <v>36</v>
      </c>
      <c r="M253" s="33"/>
      <c r="N253" s="33"/>
      <c r="O253" s="33"/>
      <c r="P253" s="33"/>
      <c r="Q253" s="33"/>
      <c r="R253" s="33"/>
      <c r="S253" s="33" t="s">
        <v>37</v>
      </c>
      <c r="T253" s="3"/>
      <c r="U253" s="3"/>
    </row>
    <row r="254" spans="1:21" ht="12.75">
      <c r="A254" s="58">
        <v>246</v>
      </c>
      <c r="B254" s="3" t="s">
        <v>141</v>
      </c>
      <c r="C254" s="35">
        <v>10.363199999999999</v>
      </c>
      <c r="D254" s="3">
        <v>242</v>
      </c>
      <c r="E254" s="33" t="s">
        <v>145</v>
      </c>
      <c r="F254" s="33" t="s">
        <v>34</v>
      </c>
      <c r="G254" s="33" t="s">
        <v>35</v>
      </c>
      <c r="H254" s="33" t="s">
        <v>145</v>
      </c>
      <c r="I254" s="34">
        <v>3.9624</v>
      </c>
      <c r="J254" s="140">
        <v>1.8288000000000002</v>
      </c>
      <c r="K254" s="3">
        <v>90</v>
      </c>
      <c r="L254" s="52" t="s">
        <v>36</v>
      </c>
      <c r="M254" s="33"/>
      <c r="N254" s="33"/>
      <c r="O254" s="33"/>
      <c r="P254" s="33"/>
      <c r="Q254" s="33"/>
      <c r="R254" s="33" t="s">
        <v>37</v>
      </c>
      <c r="S254" s="33"/>
      <c r="T254" s="3">
        <v>0</v>
      </c>
      <c r="U254" s="3"/>
    </row>
    <row r="255" spans="1:21" ht="12.75">
      <c r="A255" s="57">
        <v>247</v>
      </c>
      <c r="B255" s="3" t="s">
        <v>142</v>
      </c>
      <c r="C255" s="35">
        <v>10.363199999999999</v>
      </c>
      <c r="D255" s="3">
        <v>242</v>
      </c>
      <c r="E255" s="33" t="s">
        <v>145</v>
      </c>
      <c r="F255" s="33" t="s">
        <v>34</v>
      </c>
      <c r="G255" s="33" t="s">
        <v>35</v>
      </c>
      <c r="H255" s="33" t="s">
        <v>145</v>
      </c>
      <c r="I255" s="34">
        <v>1.524</v>
      </c>
      <c r="J255" s="140">
        <v>1.524</v>
      </c>
      <c r="K255" s="3">
        <v>90</v>
      </c>
      <c r="L255" s="52" t="s">
        <v>36</v>
      </c>
      <c r="M255" s="33"/>
      <c r="N255" s="33"/>
      <c r="O255" s="33"/>
      <c r="P255" s="33" t="s">
        <v>37</v>
      </c>
      <c r="Q255" s="33"/>
      <c r="R255" s="33"/>
      <c r="S255" s="33"/>
      <c r="T255" s="3"/>
      <c r="U255" s="3"/>
    </row>
    <row r="256" spans="1:21" ht="12.75">
      <c r="A256" s="58">
        <v>248</v>
      </c>
      <c r="B256" s="3" t="s">
        <v>143</v>
      </c>
      <c r="C256" s="35">
        <v>10.363199999999999</v>
      </c>
      <c r="D256" s="3">
        <v>242</v>
      </c>
      <c r="E256" s="33" t="s">
        <v>145</v>
      </c>
      <c r="F256" s="33" t="s">
        <v>34</v>
      </c>
      <c r="G256" s="33" t="s">
        <v>35</v>
      </c>
      <c r="H256" s="33" t="s">
        <v>145</v>
      </c>
      <c r="I256" s="34">
        <v>1.524</v>
      </c>
      <c r="J256" s="140">
        <v>1.524</v>
      </c>
      <c r="K256" s="3">
        <v>90</v>
      </c>
      <c r="L256" s="52" t="s">
        <v>36</v>
      </c>
      <c r="M256" s="33"/>
      <c r="N256" s="33"/>
      <c r="O256" s="33"/>
      <c r="P256" s="33" t="s">
        <v>37</v>
      </c>
      <c r="Q256" s="33"/>
      <c r="R256" s="33"/>
      <c r="S256" s="33"/>
      <c r="T256" s="3"/>
      <c r="U256" s="3"/>
    </row>
    <row r="257" spans="1:21" ht="12.75">
      <c r="A257" s="57">
        <v>249</v>
      </c>
      <c r="B257" s="3" t="s">
        <v>261</v>
      </c>
      <c r="C257" s="35">
        <v>22.0599</v>
      </c>
      <c r="D257" s="3">
        <v>162</v>
      </c>
      <c r="E257" s="33" t="s">
        <v>343</v>
      </c>
      <c r="F257" s="33" t="s">
        <v>34</v>
      </c>
      <c r="G257" s="33">
        <v>7</v>
      </c>
      <c r="H257" s="33" t="s">
        <v>47</v>
      </c>
      <c r="I257" s="34">
        <v>36.576</v>
      </c>
      <c r="J257" s="140">
        <v>1.3716000000000002</v>
      </c>
      <c r="K257" s="3">
        <v>45</v>
      </c>
      <c r="L257" s="40"/>
      <c r="M257" s="33"/>
      <c r="N257" s="33" t="s">
        <v>37</v>
      </c>
      <c r="O257" s="33"/>
      <c r="P257" s="33"/>
      <c r="Q257" s="33"/>
      <c r="R257" s="33"/>
      <c r="S257" s="33"/>
      <c r="T257" s="3"/>
      <c r="U257" s="3"/>
    </row>
    <row r="258" spans="1:21" ht="12.75">
      <c r="A258" s="58">
        <v>250</v>
      </c>
      <c r="B258" s="3" t="s">
        <v>263</v>
      </c>
      <c r="C258" s="35">
        <v>22.0599</v>
      </c>
      <c r="D258" s="3">
        <v>162</v>
      </c>
      <c r="E258" s="33" t="s">
        <v>343</v>
      </c>
      <c r="F258" s="33" t="s">
        <v>34</v>
      </c>
      <c r="G258" s="33">
        <v>7</v>
      </c>
      <c r="H258" s="33" t="s">
        <v>47</v>
      </c>
      <c r="I258" s="34">
        <v>36.576</v>
      </c>
      <c r="J258" s="140">
        <v>1.3716000000000002</v>
      </c>
      <c r="K258" s="3">
        <v>45</v>
      </c>
      <c r="L258" s="40"/>
      <c r="M258" s="33"/>
      <c r="N258" s="33" t="s">
        <v>37</v>
      </c>
      <c r="O258" s="33"/>
      <c r="P258" s="33"/>
      <c r="Q258" s="33"/>
      <c r="R258" s="33"/>
      <c r="S258" s="33"/>
      <c r="T258" s="3"/>
      <c r="U258" s="3"/>
    </row>
    <row r="259" spans="1:21" ht="12.75">
      <c r="A259" s="57">
        <v>251</v>
      </c>
      <c r="B259" s="3" t="s">
        <v>295</v>
      </c>
      <c r="C259" s="35">
        <v>6.9342</v>
      </c>
      <c r="D259" s="3">
        <v>205</v>
      </c>
      <c r="E259" s="33" t="s">
        <v>145</v>
      </c>
      <c r="F259" s="33" t="s">
        <v>41</v>
      </c>
      <c r="G259" s="33">
        <v>8</v>
      </c>
      <c r="H259" s="33" t="s">
        <v>35</v>
      </c>
      <c r="I259" s="86" t="s">
        <v>35</v>
      </c>
      <c r="J259" s="140" t="s">
        <v>35</v>
      </c>
      <c r="K259" s="3">
        <v>135</v>
      </c>
      <c r="L259" s="52"/>
      <c r="M259" s="33"/>
      <c r="N259" s="33"/>
      <c r="O259" s="33"/>
      <c r="P259" s="33"/>
      <c r="Q259" s="33"/>
      <c r="R259" s="33" t="s">
        <v>37</v>
      </c>
      <c r="S259" s="33"/>
      <c r="T259" s="3"/>
      <c r="U259" s="3"/>
    </row>
    <row r="260" spans="1:21" ht="12.75">
      <c r="A260" s="58">
        <v>252</v>
      </c>
      <c r="B260" s="3" t="s">
        <v>315</v>
      </c>
      <c r="C260" s="35">
        <v>6.9342</v>
      </c>
      <c r="D260" s="3">
        <v>205</v>
      </c>
      <c r="E260" s="33" t="s">
        <v>145</v>
      </c>
      <c r="F260" s="33" t="s">
        <v>41</v>
      </c>
      <c r="G260" s="33">
        <v>8</v>
      </c>
      <c r="H260" s="33" t="s">
        <v>35</v>
      </c>
      <c r="I260" s="86" t="s">
        <v>35</v>
      </c>
      <c r="J260" s="140" t="s">
        <v>35</v>
      </c>
      <c r="K260" s="3">
        <v>120</v>
      </c>
      <c r="L260" s="52"/>
      <c r="M260" s="33"/>
      <c r="N260" s="33"/>
      <c r="O260" s="33"/>
      <c r="P260" s="33" t="s">
        <v>37</v>
      </c>
      <c r="Q260" s="33"/>
      <c r="R260" s="33"/>
      <c r="S260" s="33"/>
      <c r="T260" s="3"/>
      <c r="U260" s="3"/>
    </row>
    <row r="261" spans="1:21" ht="12.75">
      <c r="A261" s="57">
        <v>253</v>
      </c>
      <c r="B261" s="3" t="s">
        <v>430</v>
      </c>
      <c r="C261" s="35">
        <v>3.3528</v>
      </c>
      <c r="D261" s="3">
        <v>32</v>
      </c>
      <c r="E261" s="33" t="s">
        <v>145</v>
      </c>
      <c r="F261" s="33" t="s">
        <v>34</v>
      </c>
      <c r="G261" s="33">
        <v>8</v>
      </c>
      <c r="H261" s="33" t="s">
        <v>35</v>
      </c>
      <c r="I261" s="34">
        <v>12.8016</v>
      </c>
      <c r="J261" s="140" t="s">
        <v>35</v>
      </c>
      <c r="K261" s="3">
        <v>20</v>
      </c>
      <c r="L261" s="52"/>
      <c r="M261" s="33" t="s">
        <v>37</v>
      </c>
      <c r="N261" s="33"/>
      <c r="O261" s="33"/>
      <c r="P261" s="33"/>
      <c r="Q261" s="33"/>
      <c r="R261" s="33"/>
      <c r="S261" s="33"/>
      <c r="T261" s="3"/>
      <c r="U261" s="3"/>
    </row>
    <row r="262" spans="1:21" ht="12.75">
      <c r="A262" s="58">
        <v>254</v>
      </c>
      <c r="B262" s="3" t="s">
        <v>264</v>
      </c>
      <c r="C262" s="35">
        <v>19.278599999999997</v>
      </c>
      <c r="D262" s="3">
        <v>292</v>
      </c>
      <c r="E262" s="33" t="s">
        <v>145</v>
      </c>
      <c r="F262" s="33" t="s">
        <v>34</v>
      </c>
      <c r="G262" s="33">
        <v>8</v>
      </c>
      <c r="H262" s="33" t="s">
        <v>47</v>
      </c>
      <c r="I262" s="34">
        <v>19.2024</v>
      </c>
      <c r="J262" s="140" t="s">
        <v>35</v>
      </c>
      <c r="K262" s="3">
        <v>45</v>
      </c>
      <c r="L262" s="40"/>
      <c r="M262" s="33"/>
      <c r="N262" s="33"/>
      <c r="O262" s="33"/>
      <c r="P262" s="33"/>
      <c r="Q262" s="33"/>
      <c r="R262" s="33" t="s">
        <v>37</v>
      </c>
      <c r="S262" s="33"/>
      <c r="T262" s="3"/>
      <c r="U262" s="3"/>
    </row>
    <row r="263" spans="1:21" ht="12.75">
      <c r="A263" s="57">
        <v>255</v>
      </c>
      <c r="B263" s="3" t="s">
        <v>297</v>
      </c>
      <c r="C263" s="35">
        <v>19.278599999999997</v>
      </c>
      <c r="D263" s="3">
        <v>292</v>
      </c>
      <c r="E263" s="33" t="s">
        <v>145</v>
      </c>
      <c r="F263" s="33" t="s">
        <v>34</v>
      </c>
      <c r="G263" s="33">
        <v>8</v>
      </c>
      <c r="H263" s="33" t="s">
        <v>47</v>
      </c>
      <c r="I263" s="34">
        <v>19.812</v>
      </c>
      <c r="J263" s="140" t="s">
        <v>35</v>
      </c>
      <c r="K263" s="3">
        <v>135</v>
      </c>
      <c r="L263" s="40"/>
      <c r="M263" s="33"/>
      <c r="N263" s="33"/>
      <c r="O263" s="33"/>
      <c r="P263" s="33"/>
      <c r="Q263" s="33"/>
      <c r="R263" s="33"/>
      <c r="S263" s="33" t="s">
        <v>37</v>
      </c>
      <c r="T263" s="3"/>
      <c r="U263" s="3"/>
    </row>
    <row r="264" spans="1:21" ht="12.75">
      <c r="A264" s="58">
        <v>256</v>
      </c>
      <c r="B264" s="3" t="s">
        <v>298</v>
      </c>
      <c r="C264" s="35">
        <v>19.278599999999997</v>
      </c>
      <c r="D264" s="3">
        <v>292</v>
      </c>
      <c r="E264" s="33" t="s">
        <v>145</v>
      </c>
      <c r="F264" s="33" t="s">
        <v>34</v>
      </c>
      <c r="G264" s="33">
        <v>8</v>
      </c>
      <c r="H264" s="33" t="s">
        <v>47</v>
      </c>
      <c r="I264" s="34">
        <v>17.9832</v>
      </c>
      <c r="J264" s="140" t="s">
        <v>35</v>
      </c>
      <c r="K264" s="3">
        <v>135</v>
      </c>
      <c r="L264" s="40"/>
      <c r="M264" s="33"/>
      <c r="N264" s="33"/>
      <c r="O264" s="33"/>
      <c r="P264" s="33"/>
      <c r="Q264" s="33"/>
      <c r="R264" s="33" t="s">
        <v>37</v>
      </c>
      <c r="S264" s="33"/>
      <c r="T264" s="3"/>
      <c r="U264" s="3"/>
    </row>
    <row r="265" spans="1:21" ht="12.75">
      <c r="A265" s="57">
        <v>257</v>
      </c>
      <c r="B265" s="3" t="s">
        <v>316</v>
      </c>
      <c r="C265" s="35">
        <v>18.8976</v>
      </c>
      <c r="D265" s="3">
        <v>290</v>
      </c>
      <c r="E265" s="33" t="s">
        <v>145</v>
      </c>
      <c r="F265" s="33" t="s">
        <v>34</v>
      </c>
      <c r="G265" s="33">
        <v>8</v>
      </c>
      <c r="H265" s="33" t="s">
        <v>145</v>
      </c>
      <c r="I265" s="34">
        <v>7.62</v>
      </c>
      <c r="J265" s="140">
        <v>1.8288000000000002</v>
      </c>
      <c r="K265" s="3">
        <v>70</v>
      </c>
      <c r="L265" s="52"/>
      <c r="M265" s="33"/>
      <c r="N265" s="33"/>
      <c r="O265" s="33"/>
      <c r="P265" s="33"/>
      <c r="Q265" s="33"/>
      <c r="R265" s="33" t="s">
        <v>37</v>
      </c>
      <c r="S265" s="33"/>
      <c r="T265" s="3">
        <v>340</v>
      </c>
      <c r="U265" s="3"/>
    </row>
    <row r="266" spans="1:21" ht="12.75">
      <c r="A266" s="58">
        <v>258</v>
      </c>
      <c r="B266" s="3" t="s">
        <v>317</v>
      </c>
      <c r="C266" s="35">
        <v>18.8976</v>
      </c>
      <c r="D266" s="3">
        <v>290</v>
      </c>
      <c r="E266" s="33" t="s">
        <v>145</v>
      </c>
      <c r="F266" s="33" t="s">
        <v>34</v>
      </c>
      <c r="G266" s="33">
        <v>8</v>
      </c>
      <c r="H266" s="33" t="s">
        <v>145</v>
      </c>
      <c r="I266" s="34">
        <v>12.4968</v>
      </c>
      <c r="J266" s="140">
        <v>1.8288000000000002</v>
      </c>
      <c r="K266" s="3">
        <v>20</v>
      </c>
      <c r="L266" s="52"/>
      <c r="M266" s="33"/>
      <c r="N266" s="33"/>
      <c r="O266" s="33"/>
      <c r="P266" s="33" t="s">
        <v>37</v>
      </c>
      <c r="Q266" s="33"/>
      <c r="R266" s="33"/>
      <c r="S266" s="33"/>
      <c r="T266" s="3"/>
      <c r="U266" s="3"/>
    </row>
    <row r="267" spans="1:21" ht="12.75">
      <c r="A267" s="57">
        <v>259</v>
      </c>
      <c r="B267" s="3" t="s">
        <v>318</v>
      </c>
      <c r="C267" s="35">
        <v>9.2583</v>
      </c>
      <c r="D267" s="3">
        <v>78</v>
      </c>
      <c r="E267" s="33" t="s">
        <v>145</v>
      </c>
      <c r="F267" s="33" t="s">
        <v>34</v>
      </c>
      <c r="G267" s="33">
        <v>6</v>
      </c>
      <c r="H267" s="33" t="s">
        <v>145</v>
      </c>
      <c r="I267" s="34">
        <v>19.5072</v>
      </c>
      <c r="J267" s="140">
        <v>1.8288000000000002</v>
      </c>
      <c r="K267" s="3">
        <v>110</v>
      </c>
      <c r="L267" s="52"/>
      <c r="M267" s="33"/>
      <c r="N267" s="33"/>
      <c r="O267" s="33"/>
      <c r="P267" s="33"/>
      <c r="Q267" s="33"/>
      <c r="R267" s="33" t="s">
        <v>37</v>
      </c>
      <c r="S267" s="33"/>
      <c r="T267" s="3">
        <v>200</v>
      </c>
      <c r="U267" s="3"/>
    </row>
    <row r="268" spans="1:21" ht="12.75">
      <c r="A268" s="58">
        <v>260</v>
      </c>
      <c r="B268" s="3" t="s">
        <v>265</v>
      </c>
      <c r="C268" s="35">
        <v>20.8788</v>
      </c>
      <c r="D268" s="3">
        <v>149</v>
      </c>
      <c r="E268" s="33" t="s">
        <v>343</v>
      </c>
      <c r="F268" s="33" t="s">
        <v>34</v>
      </c>
      <c r="G268" s="33">
        <v>7</v>
      </c>
      <c r="H268" s="33" t="s">
        <v>145</v>
      </c>
      <c r="I268" s="34">
        <v>12.192</v>
      </c>
      <c r="J268" s="140">
        <v>1.8288000000000002</v>
      </c>
      <c r="K268" s="3">
        <v>45</v>
      </c>
      <c r="L268" s="52"/>
      <c r="M268" s="33"/>
      <c r="N268" s="33"/>
      <c r="O268" s="33"/>
      <c r="P268" s="33"/>
      <c r="Q268" s="33"/>
      <c r="R268" s="33"/>
      <c r="S268" s="33" t="s">
        <v>37</v>
      </c>
      <c r="T268" s="3"/>
      <c r="U268" s="3"/>
    </row>
    <row r="269" spans="1:21" ht="12.75">
      <c r="A269" s="57">
        <v>261</v>
      </c>
      <c r="B269" s="3" t="s">
        <v>266</v>
      </c>
      <c r="C269" s="35">
        <v>20.8788</v>
      </c>
      <c r="D269" s="3">
        <v>149</v>
      </c>
      <c r="E269" s="33" t="s">
        <v>343</v>
      </c>
      <c r="F269" s="33" t="s">
        <v>34</v>
      </c>
      <c r="G269" s="33">
        <v>7</v>
      </c>
      <c r="H269" s="33" t="s">
        <v>145</v>
      </c>
      <c r="I269" s="34">
        <v>22.555200000000003</v>
      </c>
      <c r="J269" s="140">
        <v>1.8288000000000002</v>
      </c>
      <c r="K269" s="3">
        <v>45</v>
      </c>
      <c r="L269" s="52"/>
      <c r="M269" s="33"/>
      <c r="N269" s="33"/>
      <c r="O269" s="33" t="s">
        <v>37</v>
      </c>
      <c r="P269" s="33"/>
      <c r="Q269" s="33"/>
      <c r="R269" s="33"/>
      <c r="S269" s="33"/>
      <c r="T269" s="3"/>
      <c r="U269" s="3"/>
    </row>
    <row r="270" spans="1:21" ht="12.75">
      <c r="A270" s="58">
        <v>262</v>
      </c>
      <c r="B270" s="3" t="s">
        <v>431</v>
      </c>
      <c r="C270" s="35">
        <v>21.4884</v>
      </c>
      <c r="D270" s="3">
        <v>147</v>
      </c>
      <c r="E270" s="33" t="s">
        <v>343</v>
      </c>
      <c r="F270" s="33" t="s">
        <v>34</v>
      </c>
      <c r="G270" s="33">
        <v>7</v>
      </c>
      <c r="H270" s="33" t="s">
        <v>145</v>
      </c>
      <c r="I270" s="34">
        <v>19.5072</v>
      </c>
      <c r="J270" s="140">
        <v>0.6096</v>
      </c>
      <c r="K270" s="3">
        <v>135</v>
      </c>
      <c r="L270" s="52"/>
      <c r="M270" s="33" t="s">
        <v>37</v>
      </c>
      <c r="N270" s="33"/>
      <c r="O270" s="33"/>
      <c r="P270" s="33"/>
      <c r="Q270" s="33"/>
      <c r="R270" s="33"/>
      <c r="S270" s="33"/>
      <c r="T270" s="3"/>
      <c r="U270" s="3"/>
    </row>
    <row r="271" spans="1:21" ht="12.75">
      <c r="A271" s="57">
        <v>263</v>
      </c>
      <c r="B271" s="3" t="s">
        <v>432</v>
      </c>
      <c r="C271" s="35">
        <v>21.4884</v>
      </c>
      <c r="D271" s="3">
        <v>147</v>
      </c>
      <c r="E271" s="33" t="s">
        <v>343</v>
      </c>
      <c r="F271" s="33" t="s">
        <v>34</v>
      </c>
      <c r="G271" s="33">
        <v>7</v>
      </c>
      <c r="H271" s="33" t="s">
        <v>35</v>
      </c>
      <c r="I271" s="34">
        <v>21.945600000000002</v>
      </c>
      <c r="J271" s="140">
        <v>2.286</v>
      </c>
      <c r="K271" s="3">
        <v>45</v>
      </c>
      <c r="L271" s="52"/>
      <c r="M271" s="33" t="s">
        <v>37</v>
      </c>
      <c r="N271" s="33"/>
      <c r="O271" s="33"/>
      <c r="P271" s="33"/>
      <c r="Q271" s="33"/>
      <c r="R271" s="33"/>
      <c r="S271" s="33"/>
      <c r="T271" s="3"/>
      <c r="U271" s="3"/>
    </row>
    <row r="272" spans="1:21" ht="12.75">
      <c r="A272" s="58">
        <v>264</v>
      </c>
      <c r="B272" s="3" t="s">
        <v>319</v>
      </c>
      <c r="C272" s="35">
        <v>22.3266</v>
      </c>
      <c r="D272" s="3">
        <v>147</v>
      </c>
      <c r="E272" s="33" t="s">
        <v>343</v>
      </c>
      <c r="F272" s="33" t="s">
        <v>34</v>
      </c>
      <c r="G272" s="33">
        <v>8</v>
      </c>
      <c r="H272" s="33" t="s">
        <v>35</v>
      </c>
      <c r="I272" s="34">
        <v>20.4216</v>
      </c>
      <c r="J272" s="140">
        <v>3.3528000000000002</v>
      </c>
      <c r="K272" s="3">
        <v>110</v>
      </c>
      <c r="L272" s="52"/>
      <c r="M272" s="33"/>
      <c r="N272" s="33" t="s">
        <v>37</v>
      </c>
      <c r="O272" s="33"/>
      <c r="P272" s="33"/>
      <c r="Q272" s="33"/>
      <c r="R272" s="33"/>
      <c r="S272" s="33"/>
      <c r="T272" s="3"/>
      <c r="U272" s="3"/>
    </row>
    <row r="273" spans="1:21" ht="12.75">
      <c r="A273" s="57">
        <v>265</v>
      </c>
      <c r="B273" s="3" t="s">
        <v>320</v>
      </c>
      <c r="C273" s="35">
        <v>10.325099999999999</v>
      </c>
      <c r="D273" s="3">
        <v>245</v>
      </c>
      <c r="E273" s="33" t="s">
        <v>343</v>
      </c>
      <c r="F273" s="33" t="s">
        <v>41</v>
      </c>
      <c r="G273" s="33">
        <v>8</v>
      </c>
      <c r="H273" s="33" t="s">
        <v>35</v>
      </c>
      <c r="I273" s="34">
        <v>25.908</v>
      </c>
      <c r="J273" s="140">
        <v>1.524</v>
      </c>
      <c r="K273" s="3">
        <v>60</v>
      </c>
      <c r="L273" s="52"/>
      <c r="M273" s="33"/>
      <c r="N273" s="33" t="s">
        <v>37</v>
      </c>
      <c r="O273" s="33"/>
      <c r="P273" s="33"/>
      <c r="Q273" s="33"/>
      <c r="R273" s="33"/>
      <c r="S273" s="33"/>
      <c r="T273" s="3"/>
      <c r="U273" s="3"/>
    </row>
    <row r="274" spans="1:21" ht="12.75">
      <c r="A274" s="58">
        <v>266</v>
      </c>
      <c r="B274" s="3" t="s">
        <v>321</v>
      </c>
      <c r="C274" s="35">
        <v>10.325099999999999</v>
      </c>
      <c r="D274" s="3">
        <v>245</v>
      </c>
      <c r="E274" s="33" t="s">
        <v>343</v>
      </c>
      <c r="F274" s="33" t="s">
        <v>41</v>
      </c>
      <c r="G274" s="33">
        <v>8</v>
      </c>
      <c r="H274" s="33" t="s">
        <v>35</v>
      </c>
      <c r="I274" s="34">
        <v>9.7536</v>
      </c>
      <c r="J274" s="140">
        <v>1.524</v>
      </c>
      <c r="K274" s="3">
        <v>150</v>
      </c>
      <c r="L274" s="52"/>
      <c r="M274" s="33"/>
      <c r="N274" s="33"/>
      <c r="O274" s="33"/>
      <c r="P274" s="33" t="s">
        <v>37</v>
      </c>
      <c r="Q274" s="33"/>
      <c r="R274" s="33"/>
      <c r="S274" s="33"/>
      <c r="T274" s="3"/>
      <c r="U274" s="3"/>
    </row>
    <row r="275" spans="1:21" ht="12.75">
      <c r="A275" s="57">
        <v>267</v>
      </c>
      <c r="B275" s="3" t="s">
        <v>322</v>
      </c>
      <c r="C275" s="35">
        <v>10.325099999999999</v>
      </c>
      <c r="D275" s="3">
        <v>245</v>
      </c>
      <c r="E275" s="33" t="s">
        <v>343</v>
      </c>
      <c r="F275" s="33" t="s">
        <v>41</v>
      </c>
      <c r="G275" s="33">
        <v>8</v>
      </c>
      <c r="H275" s="33" t="s">
        <v>35</v>
      </c>
      <c r="I275" s="34">
        <v>3.048</v>
      </c>
      <c r="J275" s="140">
        <v>1.524</v>
      </c>
      <c r="K275" s="3">
        <v>120</v>
      </c>
      <c r="L275" s="52"/>
      <c r="M275" s="33"/>
      <c r="N275" s="33"/>
      <c r="O275" s="33"/>
      <c r="P275" s="33" t="s">
        <v>37</v>
      </c>
      <c r="Q275" s="33"/>
      <c r="R275" s="33"/>
      <c r="S275" s="33"/>
      <c r="T275" s="3"/>
      <c r="U275" s="3"/>
    </row>
    <row r="276" spans="1:21" ht="12.75">
      <c r="A276" s="58">
        <v>268</v>
      </c>
      <c r="B276" s="3" t="s">
        <v>323</v>
      </c>
      <c r="C276" s="35">
        <v>10.325099999999999</v>
      </c>
      <c r="D276" s="3">
        <v>245</v>
      </c>
      <c r="E276" s="33" t="s">
        <v>343</v>
      </c>
      <c r="F276" s="33" t="s">
        <v>41</v>
      </c>
      <c r="G276" s="33">
        <v>8</v>
      </c>
      <c r="H276" s="33" t="s">
        <v>35</v>
      </c>
      <c r="I276" s="34">
        <v>9.7536</v>
      </c>
      <c r="J276" s="140">
        <v>1.524</v>
      </c>
      <c r="K276" s="3">
        <v>150</v>
      </c>
      <c r="L276" s="52"/>
      <c r="M276" s="33"/>
      <c r="N276" s="33"/>
      <c r="O276" s="33"/>
      <c r="P276" s="33" t="s">
        <v>37</v>
      </c>
      <c r="Q276" s="33"/>
      <c r="R276" s="33"/>
      <c r="S276" s="33"/>
      <c r="T276" s="3"/>
      <c r="U276" s="3"/>
    </row>
    <row r="277" spans="1:21" ht="12.75">
      <c r="A277" s="57">
        <v>269</v>
      </c>
      <c r="B277" s="3" t="s">
        <v>324</v>
      </c>
      <c r="C277" s="35">
        <v>10.325099999999999</v>
      </c>
      <c r="D277" s="3">
        <v>245</v>
      </c>
      <c r="E277" s="33" t="s">
        <v>343</v>
      </c>
      <c r="F277" s="33" t="s">
        <v>41</v>
      </c>
      <c r="G277" s="33">
        <v>8</v>
      </c>
      <c r="H277" s="33" t="s">
        <v>35</v>
      </c>
      <c r="I277" s="34">
        <v>4.572</v>
      </c>
      <c r="J277" s="140">
        <v>1.524</v>
      </c>
      <c r="K277" s="3">
        <v>60</v>
      </c>
      <c r="L277" s="52"/>
      <c r="M277" s="33"/>
      <c r="N277" s="33" t="s">
        <v>37</v>
      </c>
      <c r="O277" s="33"/>
      <c r="P277" s="33"/>
      <c r="Q277" s="33"/>
      <c r="R277" s="33"/>
      <c r="S277" s="33"/>
      <c r="T277" s="3"/>
      <c r="U277" s="3"/>
    </row>
    <row r="278" spans="1:21" ht="12.75">
      <c r="A278" s="58">
        <v>270</v>
      </c>
      <c r="B278" s="3" t="s">
        <v>325</v>
      </c>
      <c r="C278" s="35">
        <v>10.325099999999999</v>
      </c>
      <c r="D278" s="3">
        <v>245</v>
      </c>
      <c r="E278" s="33" t="s">
        <v>343</v>
      </c>
      <c r="F278" s="33" t="s">
        <v>41</v>
      </c>
      <c r="G278" s="33">
        <v>8</v>
      </c>
      <c r="H278" s="33" t="s">
        <v>35</v>
      </c>
      <c r="I278" s="34">
        <v>22.86</v>
      </c>
      <c r="J278" s="140">
        <v>1.524</v>
      </c>
      <c r="K278" s="3">
        <v>150</v>
      </c>
      <c r="L278" s="52"/>
      <c r="M278" s="33"/>
      <c r="N278" s="33" t="s">
        <v>37</v>
      </c>
      <c r="O278" s="33"/>
      <c r="P278" s="33"/>
      <c r="Q278" s="33"/>
      <c r="R278" s="33"/>
      <c r="S278" s="33"/>
      <c r="T278" s="3"/>
      <c r="U278" s="3"/>
    </row>
    <row r="279" spans="1:21" ht="12.75">
      <c r="A279" s="57">
        <v>271</v>
      </c>
      <c r="B279" s="3" t="s">
        <v>299</v>
      </c>
      <c r="C279" s="35">
        <v>3.429</v>
      </c>
      <c r="D279" s="3">
        <v>186</v>
      </c>
      <c r="E279" s="33" t="s">
        <v>145</v>
      </c>
      <c r="F279" s="33" t="s">
        <v>41</v>
      </c>
      <c r="G279" s="33">
        <v>8</v>
      </c>
      <c r="H279" s="33" t="s">
        <v>35</v>
      </c>
      <c r="I279" s="34">
        <v>15.24</v>
      </c>
      <c r="J279" s="140">
        <v>0.9144000000000001</v>
      </c>
      <c r="K279" s="3">
        <v>130</v>
      </c>
      <c r="L279" s="52"/>
      <c r="M279" s="33"/>
      <c r="N279" s="33"/>
      <c r="O279" s="33" t="s">
        <v>37</v>
      </c>
      <c r="P279" s="33"/>
      <c r="Q279" s="33"/>
      <c r="R279" s="33"/>
      <c r="S279" s="33"/>
      <c r="T279" s="3"/>
      <c r="U279" s="3"/>
    </row>
    <row r="280" spans="1:21" ht="12.75">
      <c r="A280" s="58">
        <v>272</v>
      </c>
      <c r="B280" s="3" t="s">
        <v>326</v>
      </c>
      <c r="C280" s="35">
        <v>3.429</v>
      </c>
      <c r="D280" s="3">
        <v>186</v>
      </c>
      <c r="E280" s="33" t="s">
        <v>145</v>
      </c>
      <c r="F280" s="33" t="s">
        <v>41</v>
      </c>
      <c r="G280" s="33">
        <v>8</v>
      </c>
      <c r="H280" s="33" t="s">
        <v>35</v>
      </c>
      <c r="I280" s="34">
        <v>15.24</v>
      </c>
      <c r="J280" s="140">
        <v>1.2192</v>
      </c>
      <c r="K280" s="3">
        <v>160</v>
      </c>
      <c r="L280" s="52"/>
      <c r="M280" s="33"/>
      <c r="N280" s="33"/>
      <c r="O280" s="33" t="s">
        <v>37</v>
      </c>
      <c r="P280" s="33"/>
      <c r="Q280" s="33"/>
      <c r="R280" s="33"/>
      <c r="S280" s="33"/>
      <c r="T280" s="3"/>
      <c r="U280" s="3"/>
    </row>
    <row r="281" spans="1:21" ht="12.75">
      <c r="A281" s="57">
        <v>273</v>
      </c>
      <c r="B281" s="3" t="s">
        <v>327</v>
      </c>
      <c r="C281" s="35">
        <v>3.429</v>
      </c>
      <c r="D281" s="3">
        <v>47</v>
      </c>
      <c r="E281" s="33" t="s">
        <v>145</v>
      </c>
      <c r="F281" s="33" t="s">
        <v>34</v>
      </c>
      <c r="G281" s="33">
        <v>8</v>
      </c>
      <c r="H281" s="33" t="s">
        <v>35</v>
      </c>
      <c r="I281" s="34">
        <v>0</v>
      </c>
      <c r="J281" s="140">
        <v>1.6764000000000001</v>
      </c>
      <c r="K281" s="3">
        <v>150</v>
      </c>
      <c r="L281" s="52"/>
      <c r="M281" s="33"/>
      <c r="N281" s="33" t="s">
        <v>37</v>
      </c>
      <c r="O281" s="33"/>
      <c r="P281" s="33"/>
      <c r="Q281" s="33"/>
      <c r="R281" s="33"/>
      <c r="S281" s="33"/>
      <c r="T281" s="3"/>
      <c r="U281" s="3"/>
    </row>
    <row r="282" spans="1:21" ht="12.75">
      <c r="A282" s="58">
        <v>274</v>
      </c>
      <c r="B282" s="3" t="s">
        <v>328</v>
      </c>
      <c r="C282" s="35">
        <v>3.429</v>
      </c>
      <c r="D282" s="3">
        <v>47</v>
      </c>
      <c r="E282" s="33" t="s">
        <v>145</v>
      </c>
      <c r="F282" s="33" t="s">
        <v>34</v>
      </c>
      <c r="G282" s="33">
        <v>8</v>
      </c>
      <c r="H282" s="33" t="s">
        <v>35</v>
      </c>
      <c r="I282" s="34">
        <v>4.8768</v>
      </c>
      <c r="J282" s="140">
        <v>1.6764000000000001</v>
      </c>
      <c r="K282" s="3">
        <v>165</v>
      </c>
      <c r="L282" s="52"/>
      <c r="M282" s="33"/>
      <c r="N282" s="33" t="s">
        <v>37</v>
      </c>
      <c r="O282" s="33"/>
      <c r="P282" s="33"/>
      <c r="Q282" s="33"/>
      <c r="R282" s="33"/>
      <c r="S282" s="33"/>
      <c r="T282" s="3"/>
      <c r="U282" s="3"/>
    </row>
    <row r="283" spans="1:21" ht="12.75">
      <c r="A283" s="57">
        <v>275</v>
      </c>
      <c r="B283" s="3" t="s">
        <v>433</v>
      </c>
      <c r="C283" s="35">
        <v>7.924799999999999</v>
      </c>
      <c r="D283" s="3">
        <v>36</v>
      </c>
      <c r="E283" s="33" t="s">
        <v>145</v>
      </c>
      <c r="F283" s="33" t="s">
        <v>34</v>
      </c>
      <c r="G283" s="33">
        <v>8</v>
      </c>
      <c r="H283" s="33" t="s">
        <v>145</v>
      </c>
      <c r="I283" s="34">
        <v>3.6576000000000004</v>
      </c>
      <c r="J283" s="140" t="s">
        <v>35</v>
      </c>
      <c r="K283" s="3">
        <v>135</v>
      </c>
      <c r="L283" s="52"/>
      <c r="M283" s="33" t="s">
        <v>37</v>
      </c>
      <c r="N283" s="33"/>
      <c r="O283" s="33"/>
      <c r="P283" s="33"/>
      <c r="Q283" s="33"/>
      <c r="R283" s="33"/>
      <c r="S283" s="33"/>
      <c r="T283" s="3"/>
      <c r="U283" s="3"/>
    </row>
    <row r="284" spans="1:21" ht="12.75">
      <c r="A284" s="58">
        <v>276</v>
      </c>
      <c r="B284" s="3" t="s">
        <v>300</v>
      </c>
      <c r="C284" s="35">
        <v>6.095999999999999</v>
      </c>
      <c r="D284" s="3">
        <v>49</v>
      </c>
      <c r="E284" s="33" t="s">
        <v>145</v>
      </c>
      <c r="F284" s="33" t="s">
        <v>34</v>
      </c>
      <c r="G284" s="33">
        <v>9</v>
      </c>
      <c r="H284" s="33" t="s">
        <v>145</v>
      </c>
      <c r="I284" s="34">
        <v>20.4216</v>
      </c>
      <c r="J284" s="140">
        <v>1.8288000000000002</v>
      </c>
      <c r="K284" s="3">
        <v>130</v>
      </c>
      <c r="L284" s="52"/>
      <c r="M284" s="33"/>
      <c r="N284" s="33"/>
      <c r="O284" s="33"/>
      <c r="P284" s="33"/>
      <c r="Q284" s="33"/>
      <c r="R284" s="33"/>
      <c r="S284" s="33" t="s">
        <v>37</v>
      </c>
      <c r="T284" s="3">
        <v>40</v>
      </c>
      <c r="U284" s="3"/>
    </row>
    <row r="285" spans="1:21" ht="12.75">
      <c r="A285" s="57">
        <v>277</v>
      </c>
      <c r="B285" s="3" t="s">
        <v>329</v>
      </c>
      <c r="C285" s="35">
        <v>4.4958</v>
      </c>
      <c r="D285" s="3">
        <v>344</v>
      </c>
      <c r="E285" s="33" t="s">
        <v>145</v>
      </c>
      <c r="F285" s="33" t="s">
        <v>34</v>
      </c>
      <c r="G285" s="33">
        <v>8</v>
      </c>
      <c r="H285" s="33" t="s">
        <v>145</v>
      </c>
      <c r="I285" s="34">
        <v>4.8768</v>
      </c>
      <c r="J285" s="140">
        <v>1.8288000000000002</v>
      </c>
      <c r="K285" s="3">
        <v>160</v>
      </c>
      <c r="L285" s="52"/>
      <c r="M285" s="33"/>
      <c r="N285" s="33"/>
      <c r="O285" s="33" t="s">
        <v>37</v>
      </c>
      <c r="P285" s="33"/>
      <c r="Q285" s="33"/>
      <c r="R285" s="33"/>
      <c r="S285" s="33"/>
      <c r="T285" s="3"/>
      <c r="U285" s="3"/>
    </row>
    <row r="286" spans="1:21" ht="12.75">
      <c r="A286" s="58">
        <v>278</v>
      </c>
      <c r="B286" s="3" t="s">
        <v>267</v>
      </c>
      <c r="C286" s="35">
        <v>28.194</v>
      </c>
      <c r="D286" s="3">
        <v>338</v>
      </c>
      <c r="E286" s="33" t="s">
        <v>343</v>
      </c>
      <c r="F286" s="33" t="s">
        <v>41</v>
      </c>
      <c r="G286" s="33">
        <v>7</v>
      </c>
      <c r="H286" s="33" t="s">
        <v>35</v>
      </c>
      <c r="I286" s="34">
        <v>12.192</v>
      </c>
      <c r="J286" s="140">
        <v>0.6096</v>
      </c>
      <c r="K286" s="3">
        <v>40</v>
      </c>
      <c r="L286" s="52"/>
      <c r="M286" s="33"/>
      <c r="N286" s="33" t="s">
        <v>37</v>
      </c>
      <c r="O286" s="33"/>
      <c r="P286" s="33"/>
      <c r="Q286" s="33"/>
      <c r="R286" s="33"/>
      <c r="S286" s="33"/>
      <c r="T286" s="3"/>
      <c r="U286" s="3"/>
    </row>
    <row r="287" spans="1:21" ht="12.75">
      <c r="A287" s="57">
        <v>279</v>
      </c>
      <c r="B287" s="3" t="s">
        <v>301</v>
      </c>
      <c r="C287" s="35">
        <v>26.212799999999998</v>
      </c>
      <c r="D287" s="3">
        <v>157</v>
      </c>
      <c r="E287" s="33" t="s">
        <v>343</v>
      </c>
      <c r="F287" s="33" t="s">
        <v>34</v>
      </c>
      <c r="G287" s="33">
        <v>6</v>
      </c>
      <c r="H287" s="33" t="s">
        <v>47</v>
      </c>
      <c r="I287" s="34">
        <v>4.2672</v>
      </c>
      <c r="J287" s="140">
        <v>1.8288000000000002</v>
      </c>
      <c r="K287" s="3">
        <v>135</v>
      </c>
      <c r="L287" s="40"/>
      <c r="M287" s="33"/>
      <c r="N287" s="33" t="s">
        <v>37</v>
      </c>
      <c r="O287" s="33"/>
      <c r="P287" s="33"/>
      <c r="Q287" s="33"/>
      <c r="R287" s="33"/>
      <c r="S287" s="33"/>
      <c r="T287" s="3"/>
      <c r="U287" s="3"/>
    </row>
    <row r="288" spans="1:21" ht="12.75">
      <c r="A288" s="58">
        <v>280</v>
      </c>
      <c r="B288" s="3" t="s">
        <v>268</v>
      </c>
      <c r="C288" s="35">
        <v>26.212799999999998</v>
      </c>
      <c r="D288" s="3">
        <v>157</v>
      </c>
      <c r="E288" s="33" t="s">
        <v>343</v>
      </c>
      <c r="F288" s="33" t="s">
        <v>34</v>
      </c>
      <c r="G288" s="33">
        <v>6</v>
      </c>
      <c r="H288" s="33" t="s">
        <v>47</v>
      </c>
      <c r="I288" s="34">
        <v>6.4008</v>
      </c>
      <c r="J288" s="140">
        <v>1.8288000000000002</v>
      </c>
      <c r="K288" s="3">
        <v>45</v>
      </c>
      <c r="L288" s="40"/>
      <c r="M288" s="33"/>
      <c r="N288" s="33" t="s">
        <v>37</v>
      </c>
      <c r="O288" s="33"/>
      <c r="P288" s="33"/>
      <c r="Q288" s="33"/>
      <c r="R288" s="33"/>
      <c r="S288" s="33"/>
      <c r="T288" s="3"/>
      <c r="U288" s="3"/>
    </row>
    <row r="289" spans="1:21" ht="12.75">
      <c r="A289" s="57">
        <v>281</v>
      </c>
      <c r="B289" s="3" t="s">
        <v>302</v>
      </c>
      <c r="C289" s="35">
        <v>26.212799999999998</v>
      </c>
      <c r="D289" s="3">
        <v>157</v>
      </c>
      <c r="E289" s="33" t="s">
        <v>343</v>
      </c>
      <c r="F289" s="33" t="s">
        <v>34</v>
      </c>
      <c r="G289" s="33">
        <v>6</v>
      </c>
      <c r="H289" s="33" t="s">
        <v>47</v>
      </c>
      <c r="I289" s="34">
        <v>3.048</v>
      </c>
      <c r="J289" s="140">
        <v>1.8288000000000002</v>
      </c>
      <c r="K289" s="3">
        <v>135</v>
      </c>
      <c r="L289" s="40"/>
      <c r="M289" s="33"/>
      <c r="N289" s="33" t="s">
        <v>37</v>
      </c>
      <c r="O289" s="33"/>
      <c r="P289" s="33"/>
      <c r="Q289" s="33"/>
      <c r="R289" s="33"/>
      <c r="S289" s="33"/>
      <c r="T289" s="3"/>
      <c r="U289" s="3"/>
    </row>
    <row r="290" spans="1:21" ht="12.75">
      <c r="A290" s="58">
        <v>282</v>
      </c>
      <c r="B290" s="3" t="s">
        <v>303</v>
      </c>
      <c r="C290" s="35">
        <v>22.7838</v>
      </c>
      <c r="D290" s="3">
        <v>154</v>
      </c>
      <c r="E290" s="33" t="s">
        <v>343</v>
      </c>
      <c r="F290" s="33" t="s">
        <v>34</v>
      </c>
      <c r="G290" s="33">
        <v>8</v>
      </c>
      <c r="H290" s="33" t="s">
        <v>35</v>
      </c>
      <c r="I290" s="34">
        <v>17.3736</v>
      </c>
      <c r="J290" s="140">
        <v>1.6764000000000001</v>
      </c>
      <c r="K290" s="3">
        <v>145</v>
      </c>
      <c r="L290" s="52"/>
      <c r="M290" s="33"/>
      <c r="N290" s="33"/>
      <c r="O290" s="33"/>
      <c r="P290" s="33" t="s">
        <v>37</v>
      </c>
      <c r="Q290" s="33"/>
      <c r="R290" s="33"/>
      <c r="S290" s="33"/>
      <c r="T290" s="3"/>
      <c r="U290" s="3"/>
    </row>
    <row r="291" spans="1:21" ht="12.75">
      <c r="A291" s="57">
        <v>283</v>
      </c>
      <c r="B291" s="3" t="s">
        <v>434</v>
      </c>
      <c r="C291" s="35">
        <v>22.7838</v>
      </c>
      <c r="D291" s="3">
        <v>154</v>
      </c>
      <c r="E291" s="33" t="s">
        <v>343</v>
      </c>
      <c r="F291" s="33" t="s">
        <v>34</v>
      </c>
      <c r="G291" s="33">
        <v>8</v>
      </c>
      <c r="H291" s="33" t="s">
        <v>35</v>
      </c>
      <c r="I291" s="34">
        <v>5.1816</v>
      </c>
      <c r="J291" s="140">
        <v>1.6764000000000001</v>
      </c>
      <c r="K291" s="3">
        <v>30</v>
      </c>
      <c r="L291" s="52"/>
      <c r="M291" s="33" t="s">
        <v>37</v>
      </c>
      <c r="N291" s="33"/>
      <c r="O291" s="33"/>
      <c r="P291" s="33"/>
      <c r="Q291" s="33"/>
      <c r="R291" s="33"/>
      <c r="S291" s="33"/>
      <c r="T291" s="3"/>
      <c r="U291" s="3"/>
    </row>
    <row r="292" spans="1:21" ht="12.75">
      <c r="A292" s="58">
        <v>284</v>
      </c>
      <c r="B292" s="3" t="s">
        <v>435</v>
      </c>
      <c r="C292" s="35">
        <v>22.7838</v>
      </c>
      <c r="D292" s="3">
        <v>154</v>
      </c>
      <c r="E292" s="33" t="s">
        <v>343</v>
      </c>
      <c r="F292" s="33" t="s">
        <v>34</v>
      </c>
      <c r="G292" s="33">
        <v>8</v>
      </c>
      <c r="H292" s="33" t="s">
        <v>35</v>
      </c>
      <c r="I292" s="34">
        <v>15.24</v>
      </c>
      <c r="J292" s="140">
        <v>1.6764000000000001</v>
      </c>
      <c r="K292" s="3">
        <v>55</v>
      </c>
      <c r="L292" s="52"/>
      <c r="M292" s="33" t="s">
        <v>37</v>
      </c>
      <c r="N292" s="33"/>
      <c r="O292" s="33"/>
      <c r="P292" s="33"/>
      <c r="Q292" s="33"/>
      <c r="R292" s="33"/>
      <c r="S292" s="33"/>
      <c r="T292" s="3"/>
      <c r="U292" s="3"/>
    </row>
    <row r="293" spans="1:21" ht="12.75">
      <c r="A293" s="57">
        <v>285</v>
      </c>
      <c r="B293" s="3" t="s">
        <v>436</v>
      </c>
      <c r="C293" s="35">
        <v>20.421599999999998</v>
      </c>
      <c r="D293" s="3">
        <v>355</v>
      </c>
      <c r="E293" s="33" t="s">
        <v>343</v>
      </c>
      <c r="F293" s="33" t="s">
        <v>34</v>
      </c>
      <c r="G293" s="33">
        <v>8</v>
      </c>
      <c r="H293" s="33" t="s">
        <v>35</v>
      </c>
      <c r="I293" s="34">
        <v>18.288</v>
      </c>
      <c r="J293" s="140">
        <v>1.6764000000000001</v>
      </c>
      <c r="K293" s="3">
        <v>135</v>
      </c>
      <c r="L293" s="52"/>
      <c r="M293" s="33" t="s">
        <v>37</v>
      </c>
      <c r="N293" s="33"/>
      <c r="O293" s="33"/>
      <c r="P293" s="33"/>
      <c r="Q293" s="33"/>
      <c r="R293" s="33"/>
      <c r="S293" s="33"/>
      <c r="T293" s="3"/>
      <c r="U293" s="3"/>
    </row>
    <row r="294" spans="1:21" ht="12.75">
      <c r="A294" s="58">
        <v>286</v>
      </c>
      <c r="B294" s="3" t="s">
        <v>269</v>
      </c>
      <c r="C294" s="35">
        <v>20.421599999999998</v>
      </c>
      <c r="D294" s="3">
        <v>355</v>
      </c>
      <c r="E294" s="33" t="s">
        <v>343</v>
      </c>
      <c r="F294" s="33" t="s">
        <v>34</v>
      </c>
      <c r="G294" s="33">
        <v>8</v>
      </c>
      <c r="H294" s="33" t="s">
        <v>35</v>
      </c>
      <c r="I294" s="34">
        <v>11.5824</v>
      </c>
      <c r="J294" s="140">
        <v>1.0668</v>
      </c>
      <c r="K294" s="3">
        <v>45</v>
      </c>
      <c r="L294" s="52"/>
      <c r="M294" s="33"/>
      <c r="N294" s="33"/>
      <c r="O294" s="33"/>
      <c r="P294" s="33" t="s">
        <v>37</v>
      </c>
      <c r="Q294" s="33"/>
      <c r="R294" s="33"/>
      <c r="S294" s="33"/>
      <c r="T294" s="3"/>
      <c r="U294" s="3"/>
    </row>
    <row r="295" spans="1:21" ht="12.75">
      <c r="A295" s="57">
        <v>287</v>
      </c>
      <c r="B295" s="3" t="s">
        <v>270</v>
      </c>
      <c r="C295" s="35">
        <v>20.421599999999998</v>
      </c>
      <c r="D295" s="3">
        <v>355</v>
      </c>
      <c r="E295" s="33" t="s">
        <v>343</v>
      </c>
      <c r="F295" s="33" t="s">
        <v>34</v>
      </c>
      <c r="G295" s="33">
        <v>8</v>
      </c>
      <c r="H295" s="33" t="s">
        <v>35</v>
      </c>
      <c r="I295" s="34">
        <v>11.277600000000001</v>
      </c>
      <c r="J295" s="140">
        <v>1.524</v>
      </c>
      <c r="K295" s="3">
        <v>45</v>
      </c>
      <c r="L295" s="52"/>
      <c r="M295" s="33"/>
      <c r="N295" s="33"/>
      <c r="O295" s="33"/>
      <c r="P295" s="33" t="s">
        <v>37</v>
      </c>
      <c r="Q295" s="33"/>
      <c r="R295" s="33"/>
      <c r="S295" s="33"/>
      <c r="T295" s="3"/>
      <c r="U295" s="3"/>
    </row>
    <row r="296" spans="1:21" ht="12.75">
      <c r="A296" s="58">
        <v>288</v>
      </c>
      <c r="B296" s="3" t="s">
        <v>304</v>
      </c>
      <c r="C296" s="35">
        <v>22.5552</v>
      </c>
      <c r="D296" s="3">
        <v>165</v>
      </c>
      <c r="E296" s="33" t="s">
        <v>343</v>
      </c>
      <c r="F296" s="33" t="s">
        <v>34</v>
      </c>
      <c r="G296" s="33">
        <v>7</v>
      </c>
      <c r="H296" s="33" t="s">
        <v>145</v>
      </c>
      <c r="I296" s="34">
        <v>14.9352</v>
      </c>
      <c r="J296" s="140">
        <v>2.1336</v>
      </c>
      <c r="K296" s="3">
        <v>135</v>
      </c>
      <c r="L296" s="52"/>
      <c r="M296" s="33"/>
      <c r="N296" s="33"/>
      <c r="O296" s="33" t="s">
        <v>37</v>
      </c>
      <c r="P296" s="33"/>
      <c r="Q296" s="33"/>
      <c r="R296" s="33"/>
      <c r="S296" s="33"/>
      <c r="T296" s="3"/>
      <c r="U296" s="3"/>
    </row>
    <row r="297" spans="1:21" ht="12.75">
      <c r="A297" s="57">
        <v>289</v>
      </c>
      <c r="B297" s="3" t="s">
        <v>271</v>
      </c>
      <c r="C297" s="35">
        <v>22.5552</v>
      </c>
      <c r="D297" s="3">
        <v>165</v>
      </c>
      <c r="E297" s="33" t="s">
        <v>343</v>
      </c>
      <c r="F297" s="33" t="s">
        <v>34</v>
      </c>
      <c r="G297" s="33">
        <v>7</v>
      </c>
      <c r="H297" s="33" t="s">
        <v>145</v>
      </c>
      <c r="I297" s="34">
        <v>7.315200000000001</v>
      </c>
      <c r="J297" s="140">
        <v>2.1336</v>
      </c>
      <c r="K297" s="3">
        <v>45</v>
      </c>
      <c r="L297" s="52"/>
      <c r="M297" s="33"/>
      <c r="N297" s="33"/>
      <c r="O297" s="33" t="s">
        <v>37</v>
      </c>
      <c r="P297" s="33"/>
      <c r="Q297" s="33"/>
      <c r="R297" s="33"/>
      <c r="S297" s="33"/>
      <c r="T297" s="3"/>
      <c r="U297" s="3"/>
    </row>
    <row r="298" spans="1:21" ht="12.75">
      <c r="A298" s="58">
        <v>290</v>
      </c>
      <c r="B298" s="3" t="s">
        <v>272</v>
      </c>
      <c r="C298" s="35">
        <v>22.5552</v>
      </c>
      <c r="D298" s="3">
        <v>165</v>
      </c>
      <c r="E298" s="33" t="s">
        <v>343</v>
      </c>
      <c r="F298" s="33" t="s">
        <v>34</v>
      </c>
      <c r="G298" s="33">
        <v>7</v>
      </c>
      <c r="H298" s="33" t="s">
        <v>145</v>
      </c>
      <c r="I298" s="34">
        <v>7.62</v>
      </c>
      <c r="J298" s="140">
        <v>2.1336</v>
      </c>
      <c r="K298" s="3">
        <v>45</v>
      </c>
      <c r="L298" s="52"/>
      <c r="M298" s="33"/>
      <c r="N298" s="33"/>
      <c r="O298" s="33" t="s">
        <v>37</v>
      </c>
      <c r="P298" s="33"/>
      <c r="Q298" s="33"/>
      <c r="R298" s="33"/>
      <c r="S298" s="33"/>
      <c r="T298" s="3"/>
      <c r="U298" s="3"/>
    </row>
    <row r="299" spans="1:21" ht="12.75">
      <c r="A299" s="57">
        <v>291</v>
      </c>
      <c r="B299" s="3" t="s">
        <v>273</v>
      </c>
      <c r="C299" s="35">
        <v>22.5552</v>
      </c>
      <c r="D299" s="3">
        <v>165</v>
      </c>
      <c r="E299" s="33" t="s">
        <v>343</v>
      </c>
      <c r="F299" s="33" t="s">
        <v>34</v>
      </c>
      <c r="G299" s="33">
        <v>7</v>
      </c>
      <c r="H299" s="33" t="s">
        <v>145</v>
      </c>
      <c r="I299" s="34">
        <v>8.2296</v>
      </c>
      <c r="J299" s="140">
        <v>2.1336</v>
      </c>
      <c r="K299" s="3">
        <v>45</v>
      </c>
      <c r="L299" s="52"/>
      <c r="M299" s="33"/>
      <c r="N299" s="33"/>
      <c r="O299" s="33"/>
      <c r="P299" s="33"/>
      <c r="Q299" s="33" t="s">
        <v>37</v>
      </c>
      <c r="R299" s="33"/>
      <c r="S299" s="33"/>
      <c r="T299" s="3"/>
      <c r="U299" s="3">
        <v>315</v>
      </c>
    </row>
    <row r="300" spans="1:21" ht="12.75">
      <c r="A300" s="58">
        <v>292</v>
      </c>
      <c r="B300" s="3" t="s">
        <v>274</v>
      </c>
      <c r="C300" s="35">
        <v>20.802599999999998</v>
      </c>
      <c r="D300" s="3">
        <v>164</v>
      </c>
      <c r="E300" s="33" t="s">
        <v>343</v>
      </c>
      <c r="F300" s="33" t="s">
        <v>34</v>
      </c>
      <c r="G300" s="33">
        <v>8</v>
      </c>
      <c r="H300" s="33" t="s">
        <v>145</v>
      </c>
      <c r="I300" s="34">
        <v>42.672000000000004</v>
      </c>
      <c r="J300" s="140">
        <v>1.3716000000000002</v>
      </c>
      <c r="K300" s="3">
        <v>45</v>
      </c>
      <c r="L300" s="52"/>
      <c r="M300" s="33"/>
      <c r="N300" s="33"/>
      <c r="O300" s="33" t="s">
        <v>37</v>
      </c>
      <c r="P300" s="33"/>
      <c r="Q300" s="33"/>
      <c r="R300" s="33"/>
      <c r="S300" s="33"/>
      <c r="T300" s="3"/>
      <c r="U300" s="3"/>
    </row>
    <row r="301" spans="1:21" ht="12.75">
      <c r="A301" s="57">
        <v>293</v>
      </c>
      <c r="B301" s="3" t="s">
        <v>275</v>
      </c>
      <c r="C301" s="35">
        <v>20.802599999999998</v>
      </c>
      <c r="D301" s="3">
        <v>164</v>
      </c>
      <c r="E301" s="33" t="s">
        <v>343</v>
      </c>
      <c r="F301" s="33" t="s">
        <v>34</v>
      </c>
      <c r="G301" s="33">
        <v>8</v>
      </c>
      <c r="H301" s="33" t="s">
        <v>145</v>
      </c>
      <c r="I301" s="34">
        <v>27.432000000000002</v>
      </c>
      <c r="J301" s="140">
        <v>1.3716000000000002</v>
      </c>
      <c r="K301" s="3">
        <v>45</v>
      </c>
      <c r="L301" s="53"/>
      <c r="M301" s="33"/>
      <c r="N301" s="33"/>
      <c r="O301" s="33" t="s">
        <v>37</v>
      </c>
      <c r="P301" s="33"/>
      <c r="Q301" s="33"/>
      <c r="R301" s="33"/>
      <c r="S301" s="33"/>
      <c r="T301" s="3"/>
      <c r="U301" s="3"/>
    </row>
    <row r="302" spans="1:21" ht="12.75">
      <c r="A302" s="58">
        <v>294</v>
      </c>
      <c r="B302" s="3" t="s">
        <v>276</v>
      </c>
      <c r="C302" s="35">
        <v>20.802599999999998</v>
      </c>
      <c r="D302" s="3">
        <v>164</v>
      </c>
      <c r="E302" s="33" t="s">
        <v>343</v>
      </c>
      <c r="F302" s="33" t="s">
        <v>34</v>
      </c>
      <c r="G302" s="33">
        <v>8</v>
      </c>
      <c r="H302" s="33" t="s">
        <v>145</v>
      </c>
      <c r="I302" s="34">
        <v>6.096</v>
      </c>
      <c r="J302" s="140">
        <v>1.3716000000000002</v>
      </c>
      <c r="K302" s="3">
        <v>45</v>
      </c>
      <c r="L302" s="53"/>
      <c r="M302" s="33"/>
      <c r="N302" s="33"/>
      <c r="O302" s="33"/>
      <c r="P302" s="33"/>
      <c r="Q302" s="33" t="s">
        <v>37</v>
      </c>
      <c r="R302" s="33"/>
      <c r="S302" s="33"/>
      <c r="T302" s="3"/>
      <c r="U302" s="3"/>
    </row>
    <row r="303" spans="1:21" ht="12.75">
      <c r="A303" s="57">
        <v>295</v>
      </c>
      <c r="B303" s="3" t="s">
        <v>277</v>
      </c>
      <c r="C303" s="35">
        <v>20.802599999999998</v>
      </c>
      <c r="D303" s="3">
        <v>164</v>
      </c>
      <c r="E303" s="33" t="s">
        <v>343</v>
      </c>
      <c r="F303" s="33" t="s">
        <v>34</v>
      </c>
      <c r="G303" s="33">
        <v>8</v>
      </c>
      <c r="H303" s="33" t="s">
        <v>145</v>
      </c>
      <c r="I303" s="34">
        <v>7.9248</v>
      </c>
      <c r="J303" s="140">
        <v>0.762</v>
      </c>
      <c r="K303" s="3">
        <v>45</v>
      </c>
      <c r="L303" s="53"/>
      <c r="M303" s="33"/>
      <c r="N303" s="33"/>
      <c r="O303" s="33"/>
      <c r="P303" s="33"/>
      <c r="Q303" s="33" t="s">
        <v>37</v>
      </c>
      <c r="R303" s="33"/>
      <c r="S303" s="33"/>
      <c r="T303" s="3"/>
      <c r="U303" s="3"/>
    </row>
    <row r="304" spans="1:21" ht="12.75">
      <c r="A304" s="58">
        <v>296</v>
      </c>
      <c r="B304" s="3" t="s">
        <v>278</v>
      </c>
      <c r="C304" s="35">
        <v>15.506699999999999</v>
      </c>
      <c r="D304" s="3">
        <v>41</v>
      </c>
      <c r="E304" s="33" t="s">
        <v>145</v>
      </c>
      <c r="F304" s="33" t="s">
        <v>34</v>
      </c>
      <c r="G304" s="33">
        <v>7</v>
      </c>
      <c r="H304" s="33" t="s">
        <v>145</v>
      </c>
      <c r="I304" s="34">
        <v>34.4424</v>
      </c>
      <c r="J304" s="140" t="s">
        <v>35</v>
      </c>
      <c r="K304" s="3">
        <v>50</v>
      </c>
      <c r="L304" s="53"/>
      <c r="M304" s="33"/>
      <c r="N304" s="33"/>
      <c r="O304" s="33"/>
      <c r="P304" s="33"/>
      <c r="Q304" s="33"/>
      <c r="R304" s="33" t="s">
        <v>37</v>
      </c>
      <c r="S304" s="33"/>
      <c r="T304" s="3"/>
      <c r="U304" s="3"/>
    </row>
    <row r="305" spans="1:21" ht="12.75">
      <c r="A305" s="57">
        <v>297</v>
      </c>
      <c r="B305" s="3" t="s">
        <v>279</v>
      </c>
      <c r="C305" s="35">
        <v>15.506699999999999</v>
      </c>
      <c r="D305" s="3">
        <v>41</v>
      </c>
      <c r="E305" s="33" t="s">
        <v>145</v>
      </c>
      <c r="F305" s="33" t="s">
        <v>34</v>
      </c>
      <c r="G305" s="33">
        <v>7</v>
      </c>
      <c r="H305" s="33" t="s">
        <v>145</v>
      </c>
      <c r="I305" s="34">
        <v>6.096</v>
      </c>
      <c r="J305" s="140">
        <v>1.524</v>
      </c>
      <c r="K305" s="3">
        <v>55</v>
      </c>
      <c r="L305" s="53"/>
      <c r="M305" s="33"/>
      <c r="N305" s="33"/>
      <c r="O305" s="33"/>
      <c r="P305" s="33"/>
      <c r="Q305" s="33"/>
      <c r="R305" s="33" t="s">
        <v>37</v>
      </c>
      <c r="S305" s="33"/>
      <c r="T305" s="3"/>
      <c r="U305" s="3"/>
    </row>
    <row r="306" spans="1:21" ht="12.75">
      <c r="A306" s="58">
        <v>298</v>
      </c>
      <c r="B306" s="3" t="s">
        <v>280</v>
      </c>
      <c r="C306" s="35">
        <v>15.506699999999999</v>
      </c>
      <c r="D306" s="3">
        <v>41</v>
      </c>
      <c r="E306" s="33" t="s">
        <v>145</v>
      </c>
      <c r="F306" s="33" t="s">
        <v>34</v>
      </c>
      <c r="G306" s="33">
        <v>7</v>
      </c>
      <c r="H306" s="33" t="s">
        <v>145</v>
      </c>
      <c r="I306" s="34">
        <v>3.048</v>
      </c>
      <c r="J306" s="140">
        <v>0.9144000000000001</v>
      </c>
      <c r="K306" s="3">
        <v>35</v>
      </c>
      <c r="L306" s="53"/>
      <c r="M306" s="33"/>
      <c r="N306" s="33"/>
      <c r="O306" s="33" t="s">
        <v>37</v>
      </c>
      <c r="P306" s="33"/>
      <c r="Q306" s="33"/>
      <c r="R306" s="33"/>
      <c r="S306" s="33"/>
      <c r="T306" s="3"/>
      <c r="U306" s="3"/>
    </row>
    <row r="307" spans="1:21" ht="12.75">
      <c r="A307" s="57">
        <v>299</v>
      </c>
      <c r="B307" s="3" t="s">
        <v>330</v>
      </c>
      <c r="C307" s="35">
        <v>15.506699999999999</v>
      </c>
      <c r="D307" s="3">
        <v>41</v>
      </c>
      <c r="E307" s="33" t="s">
        <v>145</v>
      </c>
      <c r="F307" s="33" t="s">
        <v>34</v>
      </c>
      <c r="G307" s="33">
        <v>7</v>
      </c>
      <c r="H307" s="33" t="s">
        <v>145</v>
      </c>
      <c r="I307" s="34">
        <v>3.048</v>
      </c>
      <c r="J307" s="140">
        <v>0.9144000000000001</v>
      </c>
      <c r="K307" s="3">
        <v>70</v>
      </c>
      <c r="L307" s="53"/>
      <c r="M307" s="33"/>
      <c r="N307" s="33" t="s">
        <v>37</v>
      </c>
      <c r="O307" s="33"/>
      <c r="P307" s="33"/>
      <c r="Q307" s="33"/>
      <c r="R307" s="33"/>
      <c r="S307" s="33"/>
      <c r="T307" s="3"/>
      <c r="U307" s="3"/>
    </row>
    <row r="308" spans="1:21" ht="12.75">
      <c r="A308" s="58">
        <v>300</v>
      </c>
      <c r="B308" s="3" t="s">
        <v>305</v>
      </c>
      <c r="C308" s="35">
        <v>15.506699999999999</v>
      </c>
      <c r="D308" s="3">
        <v>41</v>
      </c>
      <c r="E308" s="33" t="s">
        <v>145</v>
      </c>
      <c r="F308" s="33" t="s">
        <v>34</v>
      </c>
      <c r="G308" s="33">
        <v>7</v>
      </c>
      <c r="H308" s="33" t="s">
        <v>145</v>
      </c>
      <c r="I308" s="34">
        <v>4.572</v>
      </c>
      <c r="J308" s="140">
        <v>0.9144000000000001</v>
      </c>
      <c r="K308" s="3">
        <v>145</v>
      </c>
      <c r="L308" s="53"/>
      <c r="M308" s="33"/>
      <c r="N308" s="33" t="s">
        <v>37</v>
      </c>
      <c r="O308" s="33"/>
      <c r="P308" s="33"/>
      <c r="Q308" s="33"/>
      <c r="R308" s="33"/>
      <c r="S308" s="33"/>
      <c r="T308" s="3"/>
      <c r="U308" s="3"/>
    </row>
    <row r="309" spans="1:21" ht="12.75">
      <c r="A309" s="57">
        <v>301</v>
      </c>
      <c r="B309" s="3" t="s">
        <v>281</v>
      </c>
      <c r="C309" s="35">
        <v>8.4582</v>
      </c>
      <c r="D309" s="3">
        <v>357</v>
      </c>
      <c r="E309" s="33" t="s">
        <v>145</v>
      </c>
      <c r="F309" s="33" t="s">
        <v>41</v>
      </c>
      <c r="G309" s="33">
        <v>8</v>
      </c>
      <c r="H309" s="33" t="s">
        <v>35</v>
      </c>
      <c r="I309" s="34">
        <v>12.192</v>
      </c>
      <c r="J309" s="140">
        <v>1.9812</v>
      </c>
      <c r="K309" s="3">
        <v>40</v>
      </c>
      <c r="L309" s="53"/>
      <c r="M309" s="33"/>
      <c r="N309" s="33"/>
      <c r="O309" s="33"/>
      <c r="P309" s="33" t="s">
        <v>37</v>
      </c>
      <c r="Q309" s="33"/>
      <c r="R309" s="33"/>
      <c r="S309" s="33"/>
      <c r="T309" s="3"/>
      <c r="U309" s="3"/>
    </row>
    <row r="310" spans="1:21" ht="12.75">
      <c r="A310" s="58">
        <v>302</v>
      </c>
      <c r="B310" s="3" t="s">
        <v>331</v>
      </c>
      <c r="C310" s="35">
        <v>8.4582</v>
      </c>
      <c r="D310" s="3">
        <v>357</v>
      </c>
      <c r="E310" s="33" t="s">
        <v>145</v>
      </c>
      <c r="F310" s="33" t="s">
        <v>41</v>
      </c>
      <c r="G310" s="33">
        <v>8</v>
      </c>
      <c r="H310" s="33" t="s">
        <v>35</v>
      </c>
      <c r="I310" s="34">
        <v>4.572</v>
      </c>
      <c r="J310" s="140">
        <v>1.8288000000000002</v>
      </c>
      <c r="K310" s="3">
        <v>30</v>
      </c>
      <c r="L310" s="53"/>
      <c r="M310" s="33"/>
      <c r="N310" s="33"/>
      <c r="O310" s="33" t="s">
        <v>37</v>
      </c>
      <c r="P310" s="33"/>
      <c r="Q310" s="33"/>
      <c r="R310" s="33"/>
      <c r="S310" s="33"/>
      <c r="T310" s="3"/>
      <c r="U310" s="3"/>
    </row>
    <row r="311" spans="1:21" ht="12.75">
      <c r="A311" s="57">
        <v>303</v>
      </c>
      <c r="B311" s="3" t="s">
        <v>332</v>
      </c>
      <c r="C311" s="35">
        <v>10.5918</v>
      </c>
      <c r="D311" s="3">
        <v>12</v>
      </c>
      <c r="E311" s="33" t="s">
        <v>145</v>
      </c>
      <c r="F311" s="33" t="s">
        <v>34</v>
      </c>
      <c r="G311" s="33">
        <v>8</v>
      </c>
      <c r="H311" s="33" t="s">
        <v>145</v>
      </c>
      <c r="I311" s="34">
        <v>31.3944</v>
      </c>
      <c r="J311" s="140">
        <v>1.9812</v>
      </c>
      <c r="K311" s="3">
        <v>15</v>
      </c>
      <c r="L311" s="53"/>
      <c r="M311" s="33"/>
      <c r="N311" s="33"/>
      <c r="O311" s="33"/>
      <c r="P311" s="33"/>
      <c r="Q311" s="33"/>
      <c r="R311" s="33"/>
      <c r="S311" s="33" t="s">
        <v>37</v>
      </c>
      <c r="T311" s="3">
        <v>270</v>
      </c>
      <c r="U311" s="3"/>
    </row>
    <row r="312" spans="1:21" ht="12.75">
      <c r="A312" s="58">
        <v>304</v>
      </c>
      <c r="B312" s="3" t="s">
        <v>306</v>
      </c>
      <c r="C312" s="35">
        <v>7.467599999999999</v>
      </c>
      <c r="D312" s="3">
        <v>32</v>
      </c>
      <c r="E312" s="33" t="s">
        <v>145</v>
      </c>
      <c r="F312" s="33" t="s">
        <v>34</v>
      </c>
      <c r="G312" s="33">
        <v>8</v>
      </c>
      <c r="H312" s="33" t="s">
        <v>145</v>
      </c>
      <c r="I312" s="34">
        <v>10.668000000000001</v>
      </c>
      <c r="J312" s="140" t="s">
        <v>35</v>
      </c>
      <c r="K312" s="3">
        <v>130</v>
      </c>
      <c r="L312" s="53"/>
      <c r="M312" s="33"/>
      <c r="N312" s="33"/>
      <c r="O312" s="33"/>
      <c r="P312" s="33"/>
      <c r="Q312" s="33"/>
      <c r="R312" s="33"/>
      <c r="S312" s="33" t="s">
        <v>37</v>
      </c>
      <c r="T312" s="3"/>
      <c r="U312" s="3"/>
    </row>
    <row r="313" spans="1:21" ht="12.75">
      <c r="A313" s="57">
        <v>305</v>
      </c>
      <c r="B313" s="3" t="s">
        <v>333</v>
      </c>
      <c r="C313" s="35">
        <v>7.467599999999999</v>
      </c>
      <c r="D313" s="3">
        <v>32</v>
      </c>
      <c r="E313" s="33" t="s">
        <v>145</v>
      </c>
      <c r="F313" s="33" t="s">
        <v>34</v>
      </c>
      <c r="G313" s="33">
        <v>8</v>
      </c>
      <c r="H313" s="33" t="s">
        <v>145</v>
      </c>
      <c r="I313" s="34">
        <v>18.288</v>
      </c>
      <c r="J313" s="140">
        <v>1.524</v>
      </c>
      <c r="K313" s="3">
        <v>25</v>
      </c>
      <c r="L313" s="53"/>
      <c r="M313" s="33"/>
      <c r="N313" s="33"/>
      <c r="O313" s="33"/>
      <c r="P313" s="33"/>
      <c r="Q313" s="33"/>
      <c r="R313" s="33" t="s">
        <v>37</v>
      </c>
      <c r="S313" s="33"/>
      <c r="T313" s="3">
        <v>115</v>
      </c>
      <c r="U313" s="3">
        <v>115</v>
      </c>
    </row>
    <row r="314" spans="1:21" ht="12.75">
      <c r="A314" s="58">
        <v>306</v>
      </c>
      <c r="B314" s="3" t="s">
        <v>334</v>
      </c>
      <c r="C314" s="35">
        <v>22.7076</v>
      </c>
      <c r="D314" s="3">
        <v>154</v>
      </c>
      <c r="E314" s="33" t="s">
        <v>343</v>
      </c>
      <c r="F314" s="33" t="s">
        <v>34</v>
      </c>
      <c r="G314" s="33">
        <v>7</v>
      </c>
      <c r="H314" s="33" t="s">
        <v>35</v>
      </c>
      <c r="I314" s="34">
        <v>10.0584</v>
      </c>
      <c r="J314" s="140">
        <v>1.8288000000000002</v>
      </c>
      <c r="K314" s="3">
        <v>60</v>
      </c>
      <c r="L314" s="53"/>
      <c r="M314" s="33"/>
      <c r="N314" s="33"/>
      <c r="O314" s="33"/>
      <c r="P314" s="33"/>
      <c r="Q314" s="33"/>
      <c r="R314" s="33" t="s">
        <v>37</v>
      </c>
      <c r="S314" s="33"/>
      <c r="T314" s="3">
        <v>150</v>
      </c>
      <c r="U314" s="3">
        <v>150</v>
      </c>
    </row>
    <row r="315" spans="1:21" ht="12.75">
      <c r="A315" s="57">
        <v>307</v>
      </c>
      <c r="B315" s="3" t="s">
        <v>335</v>
      </c>
      <c r="C315" s="35">
        <v>22.7076</v>
      </c>
      <c r="D315" s="3">
        <v>154</v>
      </c>
      <c r="E315" s="33" t="s">
        <v>343</v>
      </c>
      <c r="F315" s="33" t="s">
        <v>34</v>
      </c>
      <c r="G315" s="33">
        <v>7</v>
      </c>
      <c r="H315" s="33" t="s">
        <v>35</v>
      </c>
      <c r="I315" s="34">
        <v>18.288</v>
      </c>
      <c r="J315" s="140">
        <v>1.8288000000000002</v>
      </c>
      <c r="K315" s="3">
        <v>155</v>
      </c>
      <c r="L315" s="53"/>
      <c r="M315" s="33"/>
      <c r="N315" s="33"/>
      <c r="O315" s="33" t="s">
        <v>37</v>
      </c>
      <c r="P315" s="33"/>
      <c r="Q315" s="33"/>
      <c r="R315" s="33"/>
      <c r="S315" s="33"/>
      <c r="T315" s="3"/>
      <c r="U315" s="3"/>
    </row>
    <row r="316" spans="1:21" ht="12.75">
      <c r="A316" s="58">
        <v>308</v>
      </c>
      <c r="B316" s="3" t="s">
        <v>336</v>
      </c>
      <c r="C316" s="35">
        <v>22.7076</v>
      </c>
      <c r="D316" s="3">
        <v>154</v>
      </c>
      <c r="E316" s="33" t="s">
        <v>343</v>
      </c>
      <c r="F316" s="33" t="s">
        <v>34</v>
      </c>
      <c r="G316" s="33">
        <v>7</v>
      </c>
      <c r="H316" s="33" t="s">
        <v>35</v>
      </c>
      <c r="I316" s="34">
        <v>9.144</v>
      </c>
      <c r="J316" s="140">
        <v>1.8288000000000002</v>
      </c>
      <c r="K316" s="3">
        <v>155</v>
      </c>
      <c r="L316" s="53"/>
      <c r="M316" s="33"/>
      <c r="N316" s="33"/>
      <c r="O316" s="33" t="s">
        <v>37</v>
      </c>
      <c r="P316" s="33"/>
      <c r="Q316" s="33"/>
      <c r="R316" s="33"/>
      <c r="S316" s="33"/>
      <c r="T316" s="3"/>
      <c r="U316" s="3"/>
    </row>
    <row r="317" spans="1:21" ht="12.75">
      <c r="A317" s="57">
        <v>309</v>
      </c>
      <c r="B317" s="3" t="s">
        <v>282</v>
      </c>
      <c r="C317" s="35">
        <v>21.8313</v>
      </c>
      <c r="D317" s="3">
        <v>159</v>
      </c>
      <c r="E317" s="33" t="s">
        <v>343</v>
      </c>
      <c r="F317" s="33" t="s">
        <v>34</v>
      </c>
      <c r="G317" s="33">
        <v>7</v>
      </c>
      <c r="H317" s="33" t="s">
        <v>35</v>
      </c>
      <c r="I317" s="34">
        <v>7.010400000000001</v>
      </c>
      <c r="J317" s="140">
        <v>2.1336</v>
      </c>
      <c r="K317" s="3">
        <v>45</v>
      </c>
      <c r="L317" s="53"/>
      <c r="M317" s="33"/>
      <c r="N317" s="33"/>
      <c r="O317" s="33"/>
      <c r="P317" s="33"/>
      <c r="Q317" s="33" t="s">
        <v>37</v>
      </c>
      <c r="R317" s="33"/>
      <c r="S317" s="33"/>
      <c r="T317" s="3"/>
      <c r="U317" s="3">
        <v>135</v>
      </c>
    </row>
    <row r="318" spans="1:21" ht="12.75">
      <c r="A318" s="58">
        <v>310</v>
      </c>
      <c r="B318" s="3" t="s">
        <v>283</v>
      </c>
      <c r="C318" s="35">
        <v>21.8313</v>
      </c>
      <c r="D318" s="3">
        <v>159</v>
      </c>
      <c r="E318" s="33" t="s">
        <v>343</v>
      </c>
      <c r="F318" s="33" t="s">
        <v>34</v>
      </c>
      <c r="G318" s="33">
        <v>7</v>
      </c>
      <c r="H318" s="33" t="s">
        <v>35</v>
      </c>
      <c r="I318" s="34">
        <v>12.192</v>
      </c>
      <c r="J318" s="140">
        <v>1.524</v>
      </c>
      <c r="K318" s="3">
        <v>45</v>
      </c>
      <c r="L318" s="53"/>
      <c r="M318" s="33"/>
      <c r="N318" s="33"/>
      <c r="O318" s="33" t="s">
        <v>37</v>
      </c>
      <c r="P318" s="33"/>
      <c r="Q318" s="33"/>
      <c r="R318" s="33"/>
      <c r="S318" s="33"/>
      <c r="T318" s="3"/>
      <c r="U318" s="3"/>
    </row>
    <row r="319" spans="1:21" ht="12.75">
      <c r="A319" s="57">
        <v>311</v>
      </c>
      <c r="B319" s="3" t="s">
        <v>284</v>
      </c>
      <c r="C319" s="35">
        <v>21.8313</v>
      </c>
      <c r="D319" s="3">
        <v>159</v>
      </c>
      <c r="E319" s="33" t="s">
        <v>343</v>
      </c>
      <c r="F319" s="33" t="s">
        <v>34</v>
      </c>
      <c r="G319" s="33">
        <v>7</v>
      </c>
      <c r="H319" s="33" t="s">
        <v>35</v>
      </c>
      <c r="I319" s="34">
        <v>17.9832</v>
      </c>
      <c r="J319" s="140">
        <v>1.8288000000000002</v>
      </c>
      <c r="K319" s="3">
        <v>45</v>
      </c>
      <c r="L319" s="53"/>
      <c r="M319" s="33"/>
      <c r="N319" s="33"/>
      <c r="O319" s="33" t="s">
        <v>37</v>
      </c>
      <c r="P319" s="33"/>
      <c r="Q319" s="33"/>
      <c r="R319" s="33"/>
      <c r="S319" s="33"/>
      <c r="T319" s="3"/>
      <c r="U319" s="3"/>
    </row>
    <row r="320" spans="1:21" ht="12.75">
      <c r="A320" s="58">
        <v>312</v>
      </c>
      <c r="B320" s="3" t="s">
        <v>285</v>
      </c>
      <c r="C320" s="35">
        <v>21.8313</v>
      </c>
      <c r="D320" s="3">
        <v>159</v>
      </c>
      <c r="E320" s="33" t="s">
        <v>343</v>
      </c>
      <c r="F320" s="33" t="s">
        <v>34</v>
      </c>
      <c r="G320" s="33">
        <v>7</v>
      </c>
      <c r="H320" s="33" t="s">
        <v>35</v>
      </c>
      <c r="I320" s="34">
        <v>0.9144000000000001</v>
      </c>
      <c r="J320" s="140">
        <v>0.9144000000000001</v>
      </c>
      <c r="K320" s="3">
        <v>45</v>
      </c>
      <c r="L320" s="53"/>
      <c r="M320" s="33"/>
      <c r="N320" s="33"/>
      <c r="O320" s="33"/>
      <c r="P320" s="33"/>
      <c r="Q320" s="33" t="s">
        <v>37</v>
      </c>
      <c r="R320" s="33"/>
      <c r="S320" s="33"/>
      <c r="T320" s="3"/>
      <c r="U320" s="3"/>
    </row>
    <row r="321" spans="1:21" ht="12.75">
      <c r="A321" s="57">
        <v>313</v>
      </c>
      <c r="B321" s="3" t="s">
        <v>286</v>
      </c>
      <c r="C321" s="35">
        <v>20.802599999999998</v>
      </c>
      <c r="D321" s="3">
        <v>166</v>
      </c>
      <c r="E321" s="33" t="s">
        <v>343</v>
      </c>
      <c r="F321" s="33" t="s">
        <v>34</v>
      </c>
      <c r="G321" s="33">
        <v>8</v>
      </c>
      <c r="H321" s="33" t="s">
        <v>35</v>
      </c>
      <c r="I321" s="34">
        <v>7.62</v>
      </c>
      <c r="J321" s="140">
        <v>1.8288000000000002</v>
      </c>
      <c r="K321" s="3">
        <v>45</v>
      </c>
      <c r="L321" s="53"/>
      <c r="M321" s="33"/>
      <c r="N321" s="33" t="s">
        <v>37</v>
      </c>
      <c r="O321" s="33"/>
      <c r="P321" s="33"/>
      <c r="Q321" s="33"/>
      <c r="R321" s="33"/>
      <c r="S321" s="33"/>
      <c r="T321" s="3"/>
      <c r="U321" s="3"/>
    </row>
    <row r="322" spans="1:21" ht="12.75">
      <c r="A322" s="58">
        <v>314</v>
      </c>
      <c r="B322" s="3" t="s">
        <v>307</v>
      </c>
      <c r="C322" s="35">
        <v>20.802599999999998</v>
      </c>
      <c r="D322" s="3">
        <v>166</v>
      </c>
      <c r="E322" s="33" t="s">
        <v>343</v>
      </c>
      <c r="F322" s="33" t="s">
        <v>34</v>
      </c>
      <c r="G322" s="33">
        <v>8</v>
      </c>
      <c r="H322" s="33" t="s">
        <v>35</v>
      </c>
      <c r="I322" s="34">
        <v>12.192</v>
      </c>
      <c r="J322" s="140">
        <v>1.8288000000000002</v>
      </c>
      <c r="K322" s="3">
        <v>135</v>
      </c>
      <c r="L322" s="53"/>
      <c r="M322" s="33"/>
      <c r="N322" s="33"/>
      <c r="O322" s="33"/>
      <c r="P322" s="33" t="s">
        <v>37</v>
      </c>
      <c r="Q322" s="33"/>
      <c r="R322" s="33"/>
      <c r="S322" s="33"/>
      <c r="T322" s="3"/>
      <c r="U322" s="3"/>
    </row>
    <row r="323" spans="1:21" ht="12.75">
      <c r="A323" s="57">
        <v>315</v>
      </c>
      <c r="B323" s="3" t="s">
        <v>287</v>
      </c>
      <c r="C323" s="35">
        <v>20.802599999999998</v>
      </c>
      <c r="D323" s="3">
        <v>166</v>
      </c>
      <c r="E323" s="33" t="s">
        <v>343</v>
      </c>
      <c r="F323" s="33" t="s">
        <v>34</v>
      </c>
      <c r="G323" s="33">
        <v>8</v>
      </c>
      <c r="H323" s="33" t="s">
        <v>35</v>
      </c>
      <c r="I323" s="34">
        <v>1.524</v>
      </c>
      <c r="J323" s="140">
        <v>1.6764000000000001</v>
      </c>
      <c r="K323" s="3">
        <v>45</v>
      </c>
      <c r="L323" s="53"/>
      <c r="M323" s="33"/>
      <c r="N323" s="33"/>
      <c r="O323" s="33"/>
      <c r="P323" s="33" t="s">
        <v>37</v>
      </c>
      <c r="Q323" s="33"/>
      <c r="R323" s="33"/>
      <c r="S323" s="33"/>
      <c r="T323" s="3"/>
      <c r="U323" s="3"/>
    </row>
    <row r="324" spans="1:21" ht="12.75">
      <c r="A324" s="58">
        <v>316</v>
      </c>
      <c r="B324" s="3" t="s">
        <v>337</v>
      </c>
      <c r="C324" s="35">
        <v>9.1821</v>
      </c>
      <c r="D324" s="3">
        <v>227</v>
      </c>
      <c r="E324" s="33" t="s">
        <v>343</v>
      </c>
      <c r="F324" s="33" t="s">
        <v>41</v>
      </c>
      <c r="G324" s="33">
        <v>7</v>
      </c>
      <c r="H324" s="33" t="s">
        <v>145</v>
      </c>
      <c r="I324" s="34">
        <v>10.0584</v>
      </c>
      <c r="J324" s="140">
        <v>1.524</v>
      </c>
      <c r="K324" s="3">
        <v>15</v>
      </c>
      <c r="L324" s="53"/>
      <c r="M324" s="33"/>
      <c r="N324" s="33"/>
      <c r="O324" s="33"/>
      <c r="P324" s="33" t="s">
        <v>37</v>
      </c>
      <c r="Q324" s="33"/>
      <c r="R324" s="33"/>
      <c r="S324" s="33"/>
      <c r="T324" s="3"/>
      <c r="U324" s="3"/>
    </row>
    <row r="325" spans="1:21" ht="12.75">
      <c r="A325" s="57">
        <v>317</v>
      </c>
      <c r="B325" s="3" t="s">
        <v>308</v>
      </c>
      <c r="C325" s="35">
        <v>20.726399999999998</v>
      </c>
      <c r="D325" s="3">
        <v>148</v>
      </c>
      <c r="E325" s="33" t="s">
        <v>343</v>
      </c>
      <c r="F325" s="33" t="s">
        <v>34</v>
      </c>
      <c r="G325" s="33">
        <v>7</v>
      </c>
      <c r="H325" s="33" t="s">
        <v>35</v>
      </c>
      <c r="I325" s="34">
        <v>22.86</v>
      </c>
      <c r="J325" s="140">
        <v>1.8288000000000002</v>
      </c>
      <c r="K325" s="3">
        <v>135</v>
      </c>
      <c r="L325" s="53"/>
      <c r="M325" s="33"/>
      <c r="N325" s="33"/>
      <c r="O325" s="33" t="s">
        <v>37</v>
      </c>
      <c r="P325" s="33"/>
      <c r="Q325" s="33"/>
      <c r="R325" s="33"/>
      <c r="S325" s="33"/>
      <c r="T325" s="3"/>
      <c r="U325" s="3"/>
    </row>
    <row r="326" spans="1:21" ht="12.75">
      <c r="A326" s="58">
        <v>318</v>
      </c>
      <c r="B326" s="3" t="s">
        <v>288</v>
      </c>
      <c r="C326" s="35">
        <v>20.726399999999998</v>
      </c>
      <c r="D326" s="3">
        <v>148</v>
      </c>
      <c r="E326" s="33" t="s">
        <v>343</v>
      </c>
      <c r="F326" s="33" t="s">
        <v>34</v>
      </c>
      <c r="G326" s="33">
        <v>7</v>
      </c>
      <c r="H326" s="33" t="s">
        <v>35</v>
      </c>
      <c r="I326" s="34">
        <v>30.48</v>
      </c>
      <c r="J326" s="140">
        <v>2.286</v>
      </c>
      <c r="K326" s="3">
        <v>45</v>
      </c>
      <c r="L326" s="53"/>
      <c r="M326" s="33"/>
      <c r="N326" s="33"/>
      <c r="O326" s="33"/>
      <c r="P326" s="33" t="s">
        <v>37</v>
      </c>
      <c r="Q326" s="33"/>
      <c r="R326" s="33"/>
      <c r="S326" s="33"/>
      <c r="T326" s="3"/>
      <c r="U326" s="3"/>
    </row>
    <row r="327" spans="1:21" ht="12.75">
      <c r="A327" s="57">
        <v>319</v>
      </c>
      <c r="B327" s="3" t="s">
        <v>309</v>
      </c>
      <c r="C327" s="35">
        <v>14.5161</v>
      </c>
      <c r="D327" s="3">
        <v>35</v>
      </c>
      <c r="E327" s="33" t="s">
        <v>145</v>
      </c>
      <c r="F327" s="33" t="s">
        <v>34</v>
      </c>
      <c r="G327" s="33">
        <v>8</v>
      </c>
      <c r="H327" s="33" t="s">
        <v>145</v>
      </c>
      <c r="I327" s="34">
        <v>17.0688</v>
      </c>
      <c r="J327" s="140">
        <v>1.8288000000000002</v>
      </c>
      <c r="K327" s="3">
        <v>135</v>
      </c>
      <c r="L327" s="53"/>
      <c r="M327" s="33"/>
      <c r="N327" s="33"/>
      <c r="O327" s="33"/>
      <c r="P327" s="33" t="s">
        <v>37</v>
      </c>
      <c r="Q327" s="33"/>
      <c r="R327" s="33"/>
      <c r="S327" s="33"/>
      <c r="T327" s="3"/>
      <c r="U327" s="3"/>
    </row>
    <row r="328" spans="1:21" ht="12.75">
      <c r="A328" s="58">
        <v>320</v>
      </c>
      <c r="B328" s="3" t="s">
        <v>289</v>
      </c>
      <c r="C328" s="35">
        <v>14.5161</v>
      </c>
      <c r="D328" s="3">
        <v>35</v>
      </c>
      <c r="E328" s="33" t="s">
        <v>145</v>
      </c>
      <c r="F328" s="33" t="s">
        <v>34</v>
      </c>
      <c r="G328" s="33">
        <v>8</v>
      </c>
      <c r="H328" s="33" t="s">
        <v>145</v>
      </c>
      <c r="I328" s="34">
        <v>24.384</v>
      </c>
      <c r="J328" s="140">
        <v>1.8288000000000002</v>
      </c>
      <c r="K328" s="3">
        <v>45</v>
      </c>
      <c r="L328" s="53"/>
      <c r="M328" s="33"/>
      <c r="N328" s="33" t="s">
        <v>37</v>
      </c>
      <c r="O328" s="33"/>
      <c r="P328" s="33"/>
      <c r="Q328" s="33"/>
      <c r="R328" s="33"/>
      <c r="S328" s="33"/>
      <c r="T328" s="3"/>
      <c r="U328" s="3"/>
    </row>
    <row r="329" spans="1:21" ht="12.75">
      <c r="A329" s="57">
        <v>321</v>
      </c>
      <c r="B329" s="3" t="s">
        <v>290</v>
      </c>
      <c r="C329" s="35">
        <v>14.5161</v>
      </c>
      <c r="D329" s="3">
        <v>35</v>
      </c>
      <c r="E329" s="33" t="s">
        <v>145</v>
      </c>
      <c r="F329" s="33" t="s">
        <v>34</v>
      </c>
      <c r="G329" s="33">
        <v>8</v>
      </c>
      <c r="H329" s="33" t="s">
        <v>145</v>
      </c>
      <c r="I329" s="34">
        <v>6.4008</v>
      </c>
      <c r="J329" s="140">
        <v>0.9144000000000001</v>
      </c>
      <c r="K329" s="3">
        <v>45</v>
      </c>
      <c r="L329" s="53"/>
      <c r="M329" s="33"/>
      <c r="N329" s="33"/>
      <c r="O329" s="33"/>
      <c r="P329" s="33"/>
      <c r="Q329" s="33" t="s">
        <v>37</v>
      </c>
      <c r="R329" s="33"/>
      <c r="S329" s="33"/>
      <c r="T329" s="3"/>
      <c r="U329" s="3">
        <v>315</v>
      </c>
    </row>
    <row r="330" spans="1:21" ht="12.75">
      <c r="A330" s="58">
        <v>322</v>
      </c>
      <c r="B330" s="3" t="s">
        <v>291</v>
      </c>
      <c r="C330" s="35">
        <v>14.5161</v>
      </c>
      <c r="D330" s="3">
        <v>35</v>
      </c>
      <c r="E330" s="33" t="s">
        <v>145</v>
      </c>
      <c r="F330" s="33" t="s">
        <v>34</v>
      </c>
      <c r="G330" s="33">
        <v>8</v>
      </c>
      <c r="H330" s="33" t="s">
        <v>145</v>
      </c>
      <c r="I330" s="34">
        <v>25.2984</v>
      </c>
      <c r="J330" s="140">
        <v>1.8288000000000002</v>
      </c>
      <c r="K330" s="3">
        <v>45</v>
      </c>
      <c r="L330" s="53"/>
      <c r="M330" s="33"/>
      <c r="N330" s="33"/>
      <c r="O330" s="33"/>
      <c r="P330" s="33" t="s">
        <v>37</v>
      </c>
      <c r="Q330" s="33"/>
      <c r="R330" s="33"/>
      <c r="S330" s="33"/>
      <c r="T330" s="3"/>
      <c r="U330" s="3"/>
    </row>
    <row r="331" spans="1:21" ht="12.75">
      <c r="A331" s="57">
        <v>323</v>
      </c>
      <c r="B331" s="3" t="s">
        <v>338</v>
      </c>
      <c r="C331" s="35">
        <v>22.86</v>
      </c>
      <c r="D331" s="3">
        <v>162</v>
      </c>
      <c r="E331" s="33" t="s">
        <v>343</v>
      </c>
      <c r="F331" s="33" t="s">
        <v>34</v>
      </c>
      <c r="G331" s="33">
        <v>7</v>
      </c>
      <c r="H331" s="33" t="s">
        <v>145</v>
      </c>
      <c r="I331" s="34">
        <v>10.668000000000001</v>
      </c>
      <c r="J331" s="140">
        <v>1.8288000000000002</v>
      </c>
      <c r="K331" s="3">
        <v>120</v>
      </c>
      <c r="L331" s="53"/>
      <c r="M331" s="33"/>
      <c r="N331" s="33"/>
      <c r="O331" s="33" t="s">
        <v>37</v>
      </c>
      <c r="P331" s="33"/>
      <c r="Q331" s="33"/>
      <c r="R331" s="33"/>
      <c r="S331" s="33"/>
      <c r="T331" s="3"/>
      <c r="U331" s="3"/>
    </row>
    <row r="332" spans="1:21" ht="12.75">
      <c r="A332" s="58">
        <v>324</v>
      </c>
      <c r="B332" s="3" t="s">
        <v>339</v>
      </c>
      <c r="C332" s="35">
        <v>22.86</v>
      </c>
      <c r="D332" s="3">
        <v>162</v>
      </c>
      <c r="E332" s="33" t="s">
        <v>343</v>
      </c>
      <c r="F332" s="33" t="s">
        <v>34</v>
      </c>
      <c r="G332" s="33">
        <v>7</v>
      </c>
      <c r="H332" s="33" t="s">
        <v>145</v>
      </c>
      <c r="I332" s="34">
        <v>13.716000000000001</v>
      </c>
      <c r="J332" s="140">
        <v>1.8288000000000002</v>
      </c>
      <c r="K332" s="3">
        <v>30</v>
      </c>
      <c r="L332" s="53"/>
      <c r="M332" s="33"/>
      <c r="N332" s="33"/>
      <c r="O332" s="33"/>
      <c r="P332" s="33"/>
      <c r="Q332" s="33"/>
      <c r="R332" s="33"/>
      <c r="S332" s="33" t="s">
        <v>37</v>
      </c>
      <c r="T332" s="3"/>
      <c r="U332" s="3"/>
    </row>
    <row r="333" spans="1:21" ht="12.75">
      <c r="A333" s="57">
        <v>325</v>
      </c>
      <c r="B333" s="3" t="s">
        <v>340</v>
      </c>
      <c r="C333" s="35">
        <v>22.86</v>
      </c>
      <c r="D333" s="3">
        <v>162</v>
      </c>
      <c r="E333" s="33" t="s">
        <v>343</v>
      </c>
      <c r="F333" s="33" t="s">
        <v>34</v>
      </c>
      <c r="G333" s="33">
        <v>7</v>
      </c>
      <c r="H333" s="33" t="s">
        <v>145</v>
      </c>
      <c r="I333" s="34">
        <v>16.764</v>
      </c>
      <c r="J333" s="140">
        <v>1.8288000000000002</v>
      </c>
      <c r="K333" s="3">
        <v>120</v>
      </c>
      <c r="L333" s="53"/>
      <c r="M333" s="33"/>
      <c r="N333" s="33"/>
      <c r="O333" s="33" t="s">
        <v>37</v>
      </c>
      <c r="P333" s="33"/>
      <c r="Q333" s="33"/>
      <c r="R333" s="33"/>
      <c r="S333" s="33"/>
      <c r="T333" s="3"/>
      <c r="U333" s="3"/>
    </row>
    <row r="334" spans="1:21" ht="12.75">
      <c r="A334" s="58">
        <v>326</v>
      </c>
      <c r="B334" s="3" t="s">
        <v>341</v>
      </c>
      <c r="C334" s="35">
        <v>22.86</v>
      </c>
      <c r="D334" s="3">
        <v>162</v>
      </c>
      <c r="E334" s="33" t="s">
        <v>343</v>
      </c>
      <c r="F334" s="33" t="s">
        <v>34</v>
      </c>
      <c r="G334" s="33">
        <v>7</v>
      </c>
      <c r="H334" s="33" t="s">
        <v>145</v>
      </c>
      <c r="I334" s="34">
        <v>7.62</v>
      </c>
      <c r="J334" s="140">
        <v>1.8288000000000002</v>
      </c>
      <c r="K334" s="3">
        <v>120</v>
      </c>
      <c r="L334" s="53"/>
      <c r="M334" s="33"/>
      <c r="N334" s="33"/>
      <c r="O334" s="33" t="s">
        <v>37</v>
      </c>
      <c r="P334" s="33"/>
      <c r="Q334" s="33"/>
      <c r="R334" s="33"/>
      <c r="S334" s="33"/>
      <c r="T334" s="3"/>
      <c r="U334" s="3"/>
    </row>
    <row r="335" spans="1:21" ht="12.75">
      <c r="A335" s="57">
        <v>327</v>
      </c>
      <c r="B335" s="3" t="s">
        <v>310</v>
      </c>
      <c r="C335" s="35">
        <v>19.240499999999997</v>
      </c>
      <c r="D335" s="3">
        <v>167</v>
      </c>
      <c r="E335" s="33" t="s">
        <v>343</v>
      </c>
      <c r="F335" s="33" t="s">
        <v>34</v>
      </c>
      <c r="G335" s="33">
        <v>8</v>
      </c>
      <c r="H335" s="33" t="s">
        <v>35</v>
      </c>
      <c r="I335" s="34">
        <v>10.3632</v>
      </c>
      <c r="J335" s="140">
        <v>1.6764000000000001</v>
      </c>
      <c r="K335" s="3">
        <v>135</v>
      </c>
      <c r="L335" s="53"/>
      <c r="M335" s="33"/>
      <c r="N335" s="33"/>
      <c r="O335" s="33" t="s">
        <v>37</v>
      </c>
      <c r="P335" s="33"/>
      <c r="Q335" s="33"/>
      <c r="R335" s="33"/>
      <c r="S335" s="33"/>
      <c r="T335" s="3"/>
      <c r="U335" s="3"/>
    </row>
    <row r="336" spans="1:21" ht="12.75">
      <c r="A336" s="58">
        <v>328</v>
      </c>
      <c r="B336" s="3" t="s">
        <v>311</v>
      </c>
      <c r="C336" s="35">
        <v>16.9926</v>
      </c>
      <c r="D336" s="3">
        <v>109</v>
      </c>
      <c r="E336" s="33" t="s">
        <v>343</v>
      </c>
      <c r="F336" s="33" t="s">
        <v>34</v>
      </c>
      <c r="G336" s="33">
        <v>7</v>
      </c>
      <c r="H336" s="33" t="s">
        <v>145</v>
      </c>
      <c r="I336" s="34">
        <v>21.031200000000002</v>
      </c>
      <c r="J336" s="140">
        <v>1.8288000000000002</v>
      </c>
      <c r="K336" s="3">
        <v>135</v>
      </c>
      <c r="L336" s="53"/>
      <c r="M336" s="33"/>
      <c r="N336" s="33"/>
      <c r="O336" s="33" t="s">
        <v>37</v>
      </c>
      <c r="P336" s="33"/>
      <c r="Q336" s="33"/>
      <c r="R336" s="33"/>
      <c r="S336" s="33"/>
      <c r="T336" s="3"/>
      <c r="U336" s="3"/>
    </row>
    <row r="337" spans="1:21" ht="12.75">
      <c r="A337" s="57">
        <v>329</v>
      </c>
      <c r="B337" s="3" t="s">
        <v>292</v>
      </c>
      <c r="C337" s="35">
        <v>16.9926</v>
      </c>
      <c r="D337" s="3">
        <v>109</v>
      </c>
      <c r="E337" s="33" t="s">
        <v>343</v>
      </c>
      <c r="F337" s="33" t="s">
        <v>34</v>
      </c>
      <c r="G337" s="33">
        <v>7</v>
      </c>
      <c r="H337" s="33" t="s">
        <v>145</v>
      </c>
      <c r="I337" s="34">
        <v>21.336000000000002</v>
      </c>
      <c r="J337" s="140">
        <v>1.8288000000000002</v>
      </c>
      <c r="K337" s="3">
        <v>45</v>
      </c>
      <c r="L337" s="53"/>
      <c r="M337" s="33"/>
      <c r="N337" s="33"/>
      <c r="O337" s="33"/>
      <c r="P337" s="33"/>
      <c r="Q337" s="33"/>
      <c r="R337" s="33" t="s">
        <v>37</v>
      </c>
      <c r="S337" s="33"/>
      <c r="T337" s="3"/>
      <c r="U337" s="3"/>
    </row>
    <row r="338" spans="1:21" ht="12.75">
      <c r="A338" s="58">
        <v>330</v>
      </c>
      <c r="B338" s="3" t="s">
        <v>293</v>
      </c>
      <c r="C338" s="35">
        <v>16.9926</v>
      </c>
      <c r="D338" s="3">
        <v>109</v>
      </c>
      <c r="E338" s="33" t="s">
        <v>343</v>
      </c>
      <c r="F338" s="33" t="s">
        <v>34</v>
      </c>
      <c r="G338" s="33">
        <v>7</v>
      </c>
      <c r="H338" s="33" t="s">
        <v>145</v>
      </c>
      <c r="I338" s="34">
        <v>27.127200000000002</v>
      </c>
      <c r="J338" s="140">
        <v>1.8288000000000002</v>
      </c>
      <c r="K338" s="3">
        <v>45</v>
      </c>
      <c r="L338" s="53"/>
      <c r="M338" s="33"/>
      <c r="N338" s="33"/>
      <c r="O338" s="33" t="s">
        <v>37</v>
      </c>
      <c r="P338" s="33"/>
      <c r="Q338" s="33"/>
      <c r="R338" s="33"/>
      <c r="S338" s="33"/>
      <c r="T338" s="3"/>
      <c r="U338" s="3"/>
    </row>
    <row r="339" spans="1:21" ht="12.75">
      <c r="A339" s="57">
        <v>331</v>
      </c>
      <c r="B339" s="3" t="s">
        <v>437</v>
      </c>
      <c r="C339" s="35">
        <v>3.2003999999999997</v>
      </c>
      <c r="D339" s="3">
        <v>69</v>
      </c>
      <c r="E339" s="33" t="s">
        <v>145</v>
      </c>
      <c r="F339" s="33" t="s">
        <v>34</v>
      </c>
      <c r="G339" s="33">
        <v>8</v>
      </c>
      <c r="H339" s="33" t="s">
        <v>145</v>
      </c>
      <c r="I339" s="34">
        <v>12.192</v>
      </c>
      <c r="J339" s="140">
        <v>1.8288000000000002</v>
      </c>
      <c r="K339" s="3">
        <v>30</v>
      </c>
      <c r="L339" s="53"/>
      <c r="M339" s="33" t="s">
        <v>37</v>
      </c>
      <c r="N339" s="33"/>
      <c r="O339" s="33"/>
      <c r="P339" s="33"/>
      <c r="Q339" s="33"/>
      <c r="R339" s="33"/>
      <c r="S339" s="33"/>
      <c r="T339" s="3"/>
      <c r="U339" s="3"/>
    </row>
    <row r="340" spans="1:21" ht="12.75">
      <c r="A340" s="58">
        <v>332</v>
      </c>
      <c r="B340" s="3" t="s">
        <v>294</v>
      </c>
      <c r="C340" s="35">
        <v>19.507199999999997</v>
      </c>
      <c r="D340" s="3">
        <v>293</v>
      </c>
      <c r="E340" s="33" t="s">
        <v>343</v>
      </c>
      <c r="F340" s="33" t="s">
        <v>34</v>
      </c>
      <c r="G340" s="33">
        <v>7</v>
      </c>
      <c r="H340" s="33" t="s">
        <v>145</v>
      </c>
      <c r="I340" s="34">
        <v>22.555200000000003</v>
      </c>
      <c r="J340" s="140">
        <v>1.8288000000000002</v>
      </c>
      <c r="K340" s="3">
        <v>45</v>
      </c>
      <c r="L340" s="53"/>
      <c r="M340" s="33"/>
      <c r="N340" s="33"/>
      <c r="O340" s="33"/>
      <c r="P340" s="33" t="s">
        <v>37</v>
      </c>
      <c r="Q340" s="33"/>
      <c r="R340" s="33"/>
      <c r="S340" s="33"/>
      <c r="T340" s="3"/>
      <c r="U340" s="3"/>
    </row>
    <row r="341" spans="1:21" ht="12.75">
      <c r="A341" s="57">
        <v>333</v>
      </c>
      <c r="B341" s="3" t="s">
        <v>312</v>
      </c>
      <c r="C341" s="35">
        <v>19.507199999999997</v>
      </c>
      <c r="D341" s="3">
        <v>293</v>
      </c>
      <c r="E341" s="33" t="s">
        <v>343</v>
      </c>
      <c r="F341" s="33" t="s">
        <v>34</v>
      </c>
      <c r="G341" s="33">
        <v>7</v>
      </c>
      <c r="H341" s="33" t="s">
        <v>145</v>
      </c>
      <c r="I341" s="34">
        <v>19.2024</v>
      </c>
      <c r="J341" s="140">
        <v>1.8288000000000002</v>
      </c>
      <c r="K341" s="3">
        <v>135</v>
      </c>
      <c r="L341" s="53"/>
      <c r="M341" s="33"/>
      <c r="N341" s="33"/>
      <c r="O341" s="33"/>
      <c r="P341" s="33"/>
      <c r="Q341" s="33"/>
      <c r="R341" s="33" t="s">
        <v>37</v>
      </c>
      <c r="S341" s="33"/>
      <c r="T341" s="3">
        <v>225</v>
      </c>
      <c r="U341" s="3"/>
    </row>
    <row r="342" spans="1:21" ht="12.75">
      <c r="A342" s="58">
        <v>334</v>
      </c>
      <c r="B342" s="3" t="s">
        <v>313</v>
      </c>
      <c r="C342" s="35">
        <v>19.507199999999997</v>
      </c>
      <c r="D342" s="3">
        <v>293</v>
      </c>
      <c r="E342" s="33" t="s">
        <v>343</v>
      </c>
      <c r="F342" s="33" t="s">
        <v>34</v>
      </c>
      <c r="G342" s="33">
        <v>7</v>
      </c>
      <c r="H342" s="33" t="s">
        <v>145</v>
      </c>
      <c r="I342" s="34">
        <v>19.2024</v>
      </c>
      <c r="J342" s="140">
        <v>1.8288000000000002</v>
      </c>
      <c r="K342" s="3">
        <v>135</v>
      </c>
      <c r="L342" s="53"/>
      <c r="M342" s="33"/>
      <c r="N342" s="33"/>
      <c r="O342" s="33"/>
      <c r="P342" s="33"/>
      <c r="Q342" s="33"/>
      <c r="R342" s="33" t="s">
        <v>37</v>
      </c>
      <c r="S342" s="33"/>
      <c r="T342" s="3">
        <v>225</v>
      </c>
      <c r="U342" s="3"/>
    </row>
  </sheetData>
  <sheetProtection/>
  <printOptions gridLines="1" horizontalCentered="1" verticalCentered="1"/>
  <pageMargins left="0.7" right="0.75" top="1.01" bottom="1" header="0.8" footer="0"/>
  <pageSetup horizontalDpi="300" verticalDpi="300" orientation="portrait" pageOrder="overThenDown" r:id="rId3"/>
  <headerFooter alignWithMargins="0">
    <oddHeader>&amp;LTable 1.  Masonry fences examined after the Northridge earthquake.</oddHead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V313"/>
  <sheetViews>
    <sheetView tabSelected="1" zoomScalePageLayoutView="0" workbookViewId="0" topLeftCell="C214">
      <selection activeCell="V315" sqref="V315"/>
      <selection activeCell="C314" sqref="A314:IV315"/>
    </sheetView>
  </sheetViews>
  <sheetFormatPr defaultColWidth="9.140625" defaultRowHeight="12.75"/>
  <cols>
    <col min="1" max="1" width="5.8515625" style="4" customWidth="1"/>
    <col min="2" max="2" width="7.140625" style="8" customWidth="1"/>
    <col min="3" max="3" width="6.7109375" style="7" customWidth="1"/>
    <col min="4" max="4" width="5.8515625" style="7" customWidth="1"/>
    <col min="5" max="5" width="2.7109375" style="1" customWidth="1"/>
    <col min="6" max="6" width="2.421875" style="1" customWidth="1"/>
    <col min="7" max="7" width="4.28125" style="1" customWidth="1"/>
    <col min="8" max="8" width="2.7109375" style="1" customWidth="1"/>
    <col min="9" max="9" width="6.57421875" style="2" customWidth="1"/>
    <col min="10" max="10" width="4.8515625" style="2" customWidth="1"/>
    <col min="11" max="11" width="4.57421875" style="1" customWidth="1"/>
    <col min="12" max="12" width="3.28125" style="54" customWidth="1"/>
    <col min="13" max="17" width="2.140625" style="1" customWidth="1"/>
    <col min="18" max="18" width="2.421875" style="1" customWidth="1"/>
    <col min="19" max="19" width="2.140625" style="1" customWidth="1"/>
    <col min="20" max="20" width="5.140625" style="7" customWidth="1"/>
    <col min="21" max="21" width="5.57421875" style="7" customWidth="1"/>
  </cols>
  <sheetData>
    <row r="1" spans="2:21" ht="13.5" hidden="1" thickBot="1">
      <c r="B1" s="8" t="s">
        <v>342</v>
      </c>
      <c r="C1" s="23"/>
      <c r="D1" s="23"/>
      <c r="E1" s="24"/>
      <c r="F1" s="24" t="s">
        <v>41</v>
      </c>
      <c r="G1" s="24"/>
      <c r="H1" s="24"/>
      <c r="I1" s="55"/>
      <c r="J1" s="25"/>
      <c r="K1" s="24"/>
      <c r="L1" s="50"/>
      <c r="M1" s="24"/>
      <c r="N1" s="24"/>
      <c r="O1" s="24"/>
      <c r="P1" s="24"/>
      <c r="Q1" s="24"/>
      <c r="R1" s="24"/>
      <c r="S1" s="24"/>
      <c r="T1" s="23"/>
      <c r="U1" s="38"/>
    </row>
    <row r="2" spans="3:21" ht="13.5" hidden="1" thickBot="1">
      <c r="C2" s="6"/>
      <c r="D2" s="6"/>
      <c r="E2" s="4"/>
      <c r="F2" s="4" t="s">
        <v>41</v>
      </c>
      <c r="G2" s="4"/>
      <c r="H2" s="4"/>
      <c r="I2" s="9"/>
      <c r="J2" s="5"/>
      <c r="K2" s="4"/>
      <c r="L2" s="51"/>
      <c r="M2" s="4"/>
      <c r="N2" s="4"/>
      <c r="O2" s="4"/>
      <c r="P2" s="4"/>
      <c r="Q2" s="4"/>
      <c r="R2" s="4"/>
      <c r="S2" s="4"/>
      <c r="T2" s="6"/>
      <c r="U2" s="39"/>
    </row>
    <row r="3" spans="3:21" ht="13.5" hidden="1" thickBot="1">
      <c r="C3" s="6"/>
      <c r="D3" s="6"/>
      <c r="E3" s="4"/>
      <c r="F3" s="4" t="s">
        <v>41</v>
      </c>
      <c r="G3" s="4"/>
      <c r="H3" s="4"/>
      <c r="I3" s="9"/>
      <c r="J3" s="5"/>
      <c r="K3" s="4"/>
      <c r="L3" s="51"/>
      <c r="M3" s="4"/>
      <c r="N3" s="4"/>
      <c r="O3" s="4"/>
      <c r="P3" s="4"/>
      <c r="Q3" s="4"/>
      <c r="R3" s="4"/>
      <c r="S3" s="4"/>
      <c r="T3" s="6"/>
      <c r="U3" s="39"/>
    </row>
    <row r="4" spans="3:21" ht="13.5" hidden="1" thickBot="1">
      <c r="C4" s="6"/>
      <c r="D4" s="6"/>
      <c r="E4" s="4"/>
      <c r="F4" s="4" t="s">
        <v>41</v>
      </c>
      <c r="G4" s="4"/>
      <c r="H4" s="4"/>
      <c r="I4" s="9"/>
      <c r="J4" s="5"/>
      <c r="K4" s="4"/>
      <c r="L4" s="51"/>
      <c r="M4" s="4"/>
      <c r="N4" s="4"/>
      <c r="O4" s="4"/>
      <c r="P4" s="4"/>
      <c r="Q4" s="4"/>
      <c r="R4" s="4"/>
      <c r="S4" s="4"/>
      <c r="T4" s="6"/>
      <c r="U4" s="39"/>
    </row>
    <row r="5" spans="3:21" ht="13.5" hidden="1" thickBot="1">
      <c r="C5" s="6"/>
      <c r="D5" s="6"/>
      <c r="E5" s="4"/>
      <c r="F5" s="4" t="s">
        <v>41</v>
      </c>
      <c r="G5" s="4"/>
      <c r="H5" s="4"/>
      <c r="I5" s="9"/>
      <c r="J5" s="5"/>
      <c r="K5" s="4"/>
      <c r="L5" s="51"/>
      <c r="M5" s="4"/>
      <c r="N5" s="4"/>
      <c r="O5" s="4"/>
      <c r="P5" s="4"/>
      <c r="Q5" s="4"/>
      <c r="R5" s="4"/>
      <c r="S5" s="4"/>
      <c r="T5" s="6"/>
      <c r="U5" s="39"/>
    </row>
    <row r="6" spans="3:21" ht="13.5" hidden="1" thickBot="1">
      <c r="C6" s="6"/>
      <c r="D6" s="6"/>
      <c r="E6" s="4"/>
      <c r="F6" s="4" t="s">
        <v>41</v>
      </c>
      <c r="G6" s="4"/>
      <c r="H6" s="4"/>
      <c r="I6" s="9"/>
      <c r="J6" s="5"/>
      <c r="K6" s="4"/>
      <c r="L6" s="51"/>
      <c r="M6" s="4"/>
      <c r="N6" s="4"/>
      <c r="O6" s="4"/>
      <c r="P6" s="4"/>
      <c r="Q6" s="4"/>
      <c r="R6" s="4"/>
      <c r="S6" s="4"/>
      <c r="T6" s="6"/>
      <c r="U6" s="39"/>
    </row>
    <row r="7" spans="1:21" s="45" customFormat="1" ht="13.5" thickBot="1">
      <c r="A7" s="42"/>
      <c r="B7" s="10"/>
      <c r="C7" s="18" t="s">
        <v>0</v>
      </c>
      <c r="D7" s="19"/>
      <c r="E7" s="19"/>
      <c r="F7" s="19"/>
      <c r="G7" s="19"/>
      <c r="H7" s="19"/>
      <c r="I7" s="20"/>
      <c r="J7" s="20"/>
      <c r="K7" s="19"/>
      <c r="L7" s="19"/>
      <c r="M7" s="18" t="s">
        <v>1</v>
      </c>
      <c r="N7" s="19"/>
      <c r="O7" s="19"/>
      <c r="P7" s="19"/>
      <c r="Q7" s="19"/>
      <c r="R7" s="19"/>
      <c r="S7" s="19"/>
      <c r="T7" s="19"/>
      <c r="U7" s="21"/>
    </row>
    <row r="8" spans="1:21" s="46" customFormat="1" ht="141" customHeight="1" thickBot="1">
      <c r="A8" s="49" t="s">
        <v>2</v>
      </c>
      <c r="B8" s="11" t="s">
        <v>3</v>
      </c>
      <c r="C8" s="14" t="s">
        <v>4</v>
      </c>
      <c r="D8" s="15" t="s">
        <v>5</v>
      </c>
      <c r="E8" s="15" t="s">
        <v>346</v>
      </c>
      <c r="F8" s="15" t="s">
        <v>347</v>
      </c>
      <c r="G8" s="15" t="s">
        <v>7</v>
      </c>
      <c r="H8" s="15" t="s">
        <v>8</v>
      </c>
      <c r="I8" s="16" t="s">
        <v>9</v>
      </c>
      <c r="J8" s="16" t="s">
        <v>10</v>
      </c>
      <c r="K8" s="15" t="s">
        <v>11</v>
      </c>
      <c r="L8" s="44" t="s">
        <v>12</v>
      </c>
      <c r="M8" s="14" t="s">
        <v>348</v>
      </c>
      <c r="N8" s="15" t="s">
        <v>13</v>
      </c>
      <c r="O8" s="15" t="s">
        <v>14</v>
      </c>
      <c r="P8" s="15" t="s">
        <v>15</v>
      </c>
      <c r="Q8" s="15" t="s">
        <v>16</v>
      </c>
      <c r="R8" s="15" t="s">
        <v>17</v>
      </c>
      <c r="S8" s="15" t="s">
        <v>18</v>
      </c>
      <c r="T8" s="15" t="s">
        <v>19</v>
      </c>
      <c r="U8" s="17" t="s">
        <v>20</v>
      </c>
    </row>
    <row r="9" spans="1:22" ht="12.75">
      <c r="A9" s="58">
        <v>1</v>
      </c>
      <c r="B9" s="3" t="s">
        <v>161</v>
      </c>
      <c r="C9" s="35">
        <v>28.956</v>
      </c>
      <c r="D9" s="3">
        <v>2</v>
      </c>
      <c r="E9" s="33" t="s">
        <v>343</v>
      </c>
      <c r="F9" s="33" t="s">
        <v>34</v>
      </c>
      <c r="G9" s="33">
        <v>7</v>
      </c>
      <c r="H9" s="33" t="s">
        <v>47</v>
      </c>
      <c r="I9" s="34">
        <v>19.812</v>
      </c>
      <c r="J9" s="34">
        <v>0.762</v>
      </c>
      <c r="K9" s="3">
        <v>0</v>
      </c>
      <c r="L9" s="40" t="s">
        <v>145</v>
      </c>
      <c r="M9" s="33"/>
      <c r="N9" s="33"/>
      <c r="O9" s="33" t="s">
        <v>37</v>
      </c>
      <c r="P9" s="33"/>
      <c r="Q9" s="33"/>
      <c r="R9" s="33"/>
      <c r="S9" s="33"/>
      <c r="T9" s="3"/>
      <c r="U9" s="3"/>
      <c r="V9" s="61">
        <v>2</v>
      </c>
    </row>
    <row r="10" spans="1:22" ht="12.75">
      <c r="A10" s="57">
        <v>2</v>
      </c>
      <c r="B10" s="3" t="s">
        <v>162</v>
      </c>
      <c r="C10" s="35">
        <v>28.956</v>
      </c>
      <c r="D10" s="3">
        <v>2</v>
      </c>
      <c r="E10" s="33" t="s">
        <v>343</v>
      </c>
      <c r="F10" s="33" t="s">
        <v>34</v>
      </c>
      <c r="G10" s="33">
        <v>7</v>
      </c>
      <c r="H10" s="33" t="s">
        <v>47</v>
      </c>
      <c r="I10" s="34">
        <v>24.9936</v>
      </c>
      <c r="J10" s="34">
        <v>0.762</v>
      </c>
      <c r="K10" s="3">
        <v>0</v>
      </c>
      <c r="L10" s="40" t="s">
        <v>145</v>
      </c>
      <c r="M10" s="33"/>
      <c r="N10" s="33"/>
      <c r="O10" s="33" t="s">
        <v>37</v>
      </c>
      <c r="P10" s="33"/>
      <c r="Q10" s="33"/>
      <c r="R10" s="33"/>
      <c r="S10" s="33"/>
      <c r="T10" s="3"/>
      <c r="U10" s="3"/>
      <c r="V10" s="61">
        <v>2</v>
      </c>
    </row>
    <row r="11" spans="1:22" ht="12.75">
      <c r="A11" s="58">
        <v>3</v>
      </c>
      <c r="B11" s="3" t="s">
        <v>60</v>
      </c>
      <c r="C11" s="35">
        <v>28.956</v>
      </c>
      <c r="D11" s="3">
        <v>2</v>
      </c>
      <c r="E11" s="33" t="s">
        <v>343</v>
      </c>
      <c r="F11" s="33" t="s">
        <v>34</v>
      </c>
      <c r="G11" s="33">
        <v>7</v>
      </c>
      <c r="H11" s="33" t="s">
        <v>47</v>
      </c>
      <c r="I11" s="34">
        <v>18.288</v>
      </c>
      <c r="J11" s="34">
        <v>1.2192</v>
      </c>
      <c r="K11" s="3">
        <v>90</v>
      </c>
      <c r="L11" s="40" t="s">
        <v>36</v>
      </c>
      <c r="M11" s="33"/>
      <c r="N11" s="33" t="s">
        <v>37</v>
      </c>
      <c r="O11" s="33"/>
      <c r="P11" s="33"/>
      <c r="Q11" s="33"/>
      <c r="R11" s="33"/>
      <c r="S11" s="33"/>
      <c r="T11" s="3"/>
      <c r="U11" s="3"/>
      <c r="V11" s="61">
        <v>88</v>
      </c>
    </row>
    <row r="12" spans="1:22" ht="12.75">
      <c r="A12" s="57">
        <v>4</v>
      </c>
      <c r="B12" s="3" t="s">
        <v>181</v>
      </c>
      <c r="C12" s="35">
        <v>6.248399999999999</v>
      </c>
      <c r="D12" s="3">
        <v>6</v>
      </c>
      <c r="E12" s="33" t="s">
        <v>145</v>
      </c>
      <c r="F12" s="33" t="s">
        <v>34</v>
      </c>
      <c r="G12" s="33">
        <v>8</v>
      </c>
      <c r="H12" s="33" t="s">
        <v>145</v>
      </c>
      <c r="I12" s="34">
        <v>6.096</v>
      </c>
      <c r="J12" s="34">
        <v>1.6764000000000001</v>
      </c>
      <c r="K12" s="3">
        <v>0</v>
      </c>
      <c r="L12" s="52" t="s">
        <v>145</v>
      </c>
      <c r="M12" s="33"/>
      <c r="N12" s="33"/>
      <c r="O12" s="33"/>
      <c r="P12" s="33" t="s">
        <v>37</v>
      </c>
      <c r="Q12" s="33"/>
      <c r="R12" s="33"/>
      <c r="S12" s="33"/>
      <c r="T12" s="3"/>
      <c r="U12" s="3"/>
      <c r="V12" s="61">
        <v>6</v>
      </c>
    </row>
    <row r="13" spans="1:22" ht="12.75">
      <c r="A13" s="58">
        <v>5</v>
      </c>
      <c r="B13" s="3" t="s">
        <v>182</v>
      </c>
      <c r="C13" s="35">
        <v>6.248399999999999</v>
      </c>
      <c r="D13" s="3">
        <v>6</v>
      </c>
      <c r="E13" s="33" t="s">
        <v>145</v>
      </c>
      <c r="F13" s="33" t="s">
        <v>34</v>
      </c>
      <c r="G13" s="33">
        <v>8</v>
      </c>
      <c r="H13" s="33" t="s">
        <v>145</v>
      </c>
      <c r="I13" s="34">
        <v>23.7744</v>
      </c>
      <c r="J13" s="34">
        <v>1.6764000000000001</v>
      </c>
      <c r="K13" s="3">
        <v>0</v>
      </c>
      <c r="L13" s="52" t="s">
        <v>145</v>
      </c>
      <c r="M13" s="33"/>
      <c r="N13" s="33"/>
      <c r="O13" s="33"/>
      <c r="P13" s="33" t="s">
        <v>37</v>
      </c>
      <c r="Q13" s="33"/>
      <c r="R13" s="33"/>
      <c r="S13" s="33"/>
      <c r="T13" s="3"/>
      <c r="U13" s="3"/>
      <c r="V13" s="61">
        <v>6</v>
      </c>
    </row>
    <row r="14" spans="1:22" ht="12.75">
      <c r="A14" s="57">
        <v>6</v>
      </c>
      <c r="B14" s="3" t="s">
        <v>183</v>
      </c>
      <c r="C14" s="35">
        <v>6.248399999999999</v>
      </c>
      <c r="D14" s="3">
        <v>6</v>
      </c>
      <c r="E14" s="33" t="s">
        <v>145</v>
      </c>
      <c r="F14" s="33" t="s">
        <v>34</v>
      </c>
      <c r="G14" s="33">
        <v>8</v>
      </c>
      <c r="H14" s="33" t="s">
        <v>145</v>
      </c>
      <c r="I14" s="34">
        <v>18.288</v>
      </c>
      <c r="J14" s="34">
        <v>1.6764000000000001</v>
      </c>
      <c r="K14" s="3">
        <v>0</v>
      </c>
      <c r="L14" s="52" t="s">
        <v>145</v>
      </c>
      <c r="M14" s="33"/>
      <c r="N14" s="33"/>
      <c r="O14" s="33"/>
      <c r="P14" s="33" t="s">
        <v>37</v>
      </c>
      <c r="Q14" s="33"/>
      <c r="R14" s="33"/>
      <c r="S14" s="33"/>
      <c r="T14" s="3"/>
      <c r="U14" s="3"/>
      <c r="V14" s="61">
        <v>6</v>
      </c>
    </row>
    <row r="15" spans="1:22" ht="12.75">
      <c r="A15" s="58">
        <v>7</v>
      </c>
      <c r="B15" s="3" t="s">
        <v>78</v>
      </c>
      <c r="C15" s="35">
        <v>6.248399999999999</v>
      </c>
      <c r="D15" s="3">
        <v>6</v>
      </c>
      <c r="E15" s="33" t="s">
        <v>145</v>
      </c>
      <c r="F15" s="33" t="s">
        <v>34</v>
      </c>
      <c r="G15" s="33">
        <v>8</v>
      </c>
      <c r="H15" s="33" t="s">
        <v>145</v>
      </c>
      <c r="I15" s="34">
        <v>18.288</v>
      </c>
      <c r="J15" s="34">
        <v>1.6764000000000001</v>
      </c>
      <c r="K15" s="3">
        <v>90</v>
      </c>
      <c r="L15" s="52" t="s">
        <v>36</v>
      </c>
      <c r="M15" s="33"/>
      <c r="N15" s="33"/>
      <c r="O15" s="33"/>
      <c r="P15" s="33"/>
      <c r="Q15" s="33"/>
      <c r="R15" s="33"/>
      <c r="S15" s="33" t="s">
        <v>37</v>
      </c>
      <c r="T15" s="3"/>
      <c r="U15" s="3"/>
      <c r="V15" s="61">
        <v>84</v>
      </c>
    </row>
    <row r="16" spans="1:22" ht="12.75">
      <c r="A16" s="57">
        <v>8</v>
      </c>
      <c r="B16" s="3" t="s">
        <v>205</v>
      </c>
      <c r="C16" s="35">
        <v>5.4864</v>
      </c>
      <c r="D16" s="3">
        <v>8</v>
      </c>
      <c r="E16" s="33" t="s">
        <v>145</v>
      </c>
      <c r="F16" s="33" t="s">
        <v>34</v>
      </c>
      <c r="G16" s="33">
        <v>7</v>
      </c>
      <c r="H16" s="33" t="s">
        <v>145</v>
      </c>
      <c r="I16" s="34">
        <v>18.5928</v>
      </c>
      <c r="J16" s="34">
        <v>1.9812</v>
      </c>
      <c r="K16" s="3">
        <v>0</v>
      </c>
      <c r="L16" s="52" t="s">
        <v>145</v>
      </c>
      <c r="M16" s="33"/>
      <c r="N16" s="33"/>
      <c r="O16" s="33"/>
      <c r="P16" s="33" t="s">
        <v>37</v>
      </c>
      <c r="Q16" s="33"/>
      <c r="R16" s="33"/>
      <c r="S16" s="33"/>
      <c r="T16" s="3"/>
      <c r="U16" s="3"/>
      <c r="V16" s="61">
        <v>8</v>
      </c>
    </row>
    <row r="17" spans="1:22" ht="12.75">
      <c r="A17" s="58">
        <v>9</v>
      </c>
      <c r="B17" s="3" t="s">
        <v>206</v>
      </c>
      <c r="C17" s="35">
        <v>5.4864</v>
      </c>
      <c r="D17" s="3">
        <v>8</v>
      </c>
      <c r="E17" s="33" t="s">
        <v>145</v>
      </c>
      <c r="F17" s="33" t="s">
        <v>34</v>
      </c>
      <c r="G17" s="33">
        <v>7</v>
      </c>
      <c r="H17" s="33" t="s">
        <v>145</v>
      </c>
      <c r="I17" s="34">
        <v>12.8016</v>
      </c>
      <c r="J17" s="34">
        <v>1.6764000000000001</v>
      </c>
      <c r="K17" s="3">
        <v>0</v>
      </c>
      <c r="L17" s="52" t="s">
        <v>145</v>
      </c>
      <c r="M17" s="33"/>
      <c r="N17" s="33"/>
      <c r="O17" s="33"/>
      <c r="P17" s="33" t="s">
        <v>37</v>
      </c>
      <c r="Q17" s="33"/>
      <c r="R17" s="33"/>
      <c r="S17" s="33"/>
      <c r="T17" s="3"/>
      <c r="U17" s="3"/>
      <c r="V17" s="61">
        <v>8</v>
      </c>
    </row>
    <row r="18" spans="1:22" ht="12.75">
      <c r="A18" s="57">
        <v>10</v>
      </c>
      <c r="B18" s="3" t="s">
        <v>90</v>
      </c>
      <c r="C18" s="35">
        <v>5.4864</v>
      </c>
      <c r="D18" s="3">
        <v>8</v>
      </c>
      <c r="E18" s="33" t="s">
        <v>145</v>
      </c>
      <c r="F18" s="33" t="s">
        <v>34</v>
      </c>
      <c r="G18" s="33">
        <v>7</v>
      </c>
      <c r="H18" s="33" t="s">
        <v>145</v>
      </c>
      <c r="I18" s="34">
        <v>17.6784</v>
      </c>
      <c r="J18" s="34">
        <v>2.286</v>
      </c>
      <c r="K18" s="3">
        <v>90</v>
      </c>
      <c r="L18" s="52" t="s">
        <v>36</v>
      </c>
      <c r="M18" s="33"/>
      <c r="N18" s="33"/>
      <c r="O18" s="33"/>
      <c r="P18" s="33" t="s">
        <v>37</v>
      </c>
      <c r="Q18" s="33"/>
      <c r="R18" s="33"/>
      <c r="S18" s="33"/>
      <c r="T18" s="3"/>
      <c r="U18" s="3"/>
      <c r="V18" s="61">
        <v>82</v>
      </c>
    </row>
    <row r="19" spans="1:22" ht="12.75">
      <c r="A19" s="58">
        <v>11</v>
      </c>
      <c r="B19" s="3" t="s">
        <v>255</v>
      </c>
      <c r="C19" s="35">
        <v>26.517599999999998</v>
      </c>
      <c r="D19" s="3">
        <v>9</v>
      </c>
      <c r="E19" s="33" t="s">
        <v>343</v>
      </c>
      <c r="F19" s="33" t="s">
        <v>34</v>
      </c>
      <c r="G19" s="33">
        <v>7</v>
      </c>
      <c r="H19" s="33" t="s">
        <v>47</v>
      </c>
      <c r="I19" s="34">
        <v>27.432000000000002</v>
      </c>
      <c r="J19" s="34">
        <v>1.524</v>
      </c>
      <c r="K19" s="3">
        <v>0</v>
      </c>
      <c r="L19" s="40" t="s">
        <v>145</v>
      </c>
      <c r="M19" s="33"/>
      <c r="N19" s="33"/>
      <c r="O19" s="33" t="s">
        <v>37</v>
      </c>
      <c r="P19" s="33"/>
      <c r="Q19" s="33"/>
      <c r="R19" s="33"/>
      <c r="S19" s="33"/>
      <c r="T19" s="3"/>
      <c r="U19" s="3"/>
      <c r="V19" s="61">
        <v>9</v>
      </c>
    </row>
    <row r="20" spans="1:22" ht="12.75">
      <c r="A20" s="57">
        <v>12</v>
      </c>
      <c r="B20" s="3" t="s">
        <v>256</v>
      </c>
      <c r="C20" s="35">
        <v>26.517599999999998</v>
      </c>
      <c r="D20" s="3">
        <v>9</v>
      </c>
      <c r="E20" s="33" t="s">
        <v>343</v>
      </c>
      <c r="F20" s="33" t="s">
        <v>34</v>
      </c>
      <c r="G20" s="33">
        <v>7</v>
      </c>
      <c r="H20" s="33" t="s">
        <v>47</v>
      </c>
      <c r="I20" s="34">
        <v>7.010400000000001</v>
      </c>
      <c r="J20" s="34">
        <v>0.6096</v>
      </c>
      <c r="K20" s="3">
        <v>0</v>
      </c>
      <c r="L20" s="40" t="s">
        <v>145</v>
      </c>
      <c r="M20" s="33"/>
      <c r="N20" s="33"/>
      <c r="O20" s="33" t="s">
        <v>37</v>
      </c>
      <c r="P20" s="33"/>
      <c r="Q20" s="33"/>
      <c r="R20" s="33"/>
      <c r="S20" s="33"/>
      <c r="T20" s="3"/>
      <c r="U20" s="3"/>
      <c r="V20" s="61">
        <v>9</v>
      </c>
    </row>
    <row r="21" spans="1:22" ht="12.75">
      <c r="A21" s="58">
        <v>13</v>
      </c>
      <c r="B21" s="3" t="s">
        <v>257</v>
      </c>
      <c r="C21" s="35">
        <v>26.517599999999998</v>
      </c>
      <c r="D21" s="3">
        <v>9</v>
      </c>
      <c r="E21" s="33" t="s">
        <v>343</v>
      </c>
      <c r="F21" s="33" t="s">
        <v>34</v>
      </c>
      <c r="G21" s="33">
        <v>7</v>
      </c>
      <c r="H21" s="33" t="s">
        <v>47</v>
      </c>
      <c r="I21" s="34">
        <v>13.1064</v>
      </c>
      <c r="J21" s="34">
        <v>0.6096</v>
      </c>
      <c r="K21" s="3">
        <v>0</v>
      </c>
      <c r="L21" s="40" t="s">
        <v>145</v>
      </c>
      <c r="M21" s="33"/>
      <c r="N21" s="33"/>
      <c r="O21" s="33" t="s">
        <v>37</v>
      </c>
      <c r="P21" s="33"/>
      <c r="Q21" s="33"/>
      <c r="R21" s="33"/>
      <c r="S21" s="33"/>
      <c r="T21" s="3"/>
      <c r="U21" s="3"/>
      <c r="V21" s="61">
        <v>9</v>
      </c>
    </row>
    <row r="22" spans="1:22" ht="12.75">
      <c r="A22" s="57">
        <v>14</v>
      </c>
      <c r="B22" s="3" t="s">
        <v>258</v>
      </c>
      <c r="C22" s="35">
        <v>26.517599999999998</v>
      </c>
      <c r="D22" s="3">
        <v>9</v>
      </c>
      <c r="E22" s="33" t="s">
        <v>343</v>
      </c>
      <c r="F22" s="33" t="s">
        <v>34</v>
      </c>
      <c r="G22" s="33">
        <v>7</v>
      </c>
      <c r="H22" s="33" t="s">
        <v>47</v>
      </c>
      <c r="I22" s="34">
        <v>21.336000000000002</v>
      </c>
      <c r="J22" s="34">
        <v>1.524</v>
      </c>
      <c r="K22" s="3">
        <v>0</v>
      </c>
      <c r="L22" s="40" t="s">
        <v>145</v>
      </c>
      <c r="M22" s="33"/>
      <c r="N22" s="33"/>
      <c r="O22" s="33" t="s">
        <v>37</v>
      </c>
      <c r="P22" s="33"/>
      <c r="Q22" s="33"/>
      <c r="R22" s="33"/>
      <c r="S22" s="33"/>
      <c r="T22" s="3"/>
      <c r="U22" s="3"/>
      <c r="V22" s="61">
        <v>9</v>
      </c>
    </row>
    <row r="23" spans="1:22" ht="12.75">
      <c r="A23" s="58">
        <v>15</v>
      </c>
      <c r="B23" s="3" t="s">
        <v>139</v>
      </c>
      <c r="C23" s="35">
        <v>26.517599999999998</v>
      </c>
      <c r="D23" s="3">
        <v>9</v>
      </c>
      <c r="E23" s="33" t="s">
        <v>343</v>
      </c>
      <c r="F23" s="33" t="s">
        <v>34</v>
      </c>
      <c r="G23" s="33">
        <v>7</v>
      </c>
      <c r="H23" s="33" t="s">
        <v>47</v>
      </c>
      <c r="I23" s="34">
        <v>19.2024</v>
      </c>
      <c r="J23" s="34">
        <v>1.6764000000000001</v>
      </c>
      <c r="K23" s="3">
        <v>90</v>
      </c>
      <c r="L23" s="40" t="s">
        <v>36</v>
      </c>
      <c r="M23" s="33"/>
      <c r="N23" s="33"/>
      <c r="O23" s="33" t="s">
        <v>37</v>
      </c>
      <c r="P23" s="33"/>
      <c r="Q23" s="33"/>
      <c r="R23" s="33"/>
      <c r="S23" s="33"/>
      <c r="T23" s="3"/>
      <c r="U23" s="3"/>
      <c r="V23" s="61">
        <v>81</v>
      </c>
    </row>
    <row r="24" spans="1:22" ht="12.75">
      <c r="A24" s="57">
        <v>16</v>
      </c>
      <c r="B24" s="3" t="s">
        <v>186</v>
      </c>
      <c r="C24" s="35">
        <v>10.210799999999999</v>
      </c>
      <c r="D24" s="3">
        <v>11</v>
      </c>
      <c r="E24" s="33" t="s">
        <v>145</v>
      </c>
      <c r="F24" s="33" t="s">
        <v>41</v>
      </c>
      <c r="G24" s="33">
        <v>8</v>
      </c>
      <c r="H24" s="33" t="s">
        <v>35</v>
      </c>
      <c r="I24" s="34">
        <v>24.384</v>
      </c>
      <c r="J24" s="34" t="s">
        <v>35</v>
      </c>
      <c r="K24" s="3">
        <v>0</v>
      </c>
      <c r="L24" s="52" t="s">
        <v>145</v>
      </c>
      <c r="M24" s="33"/>
      <c r="N24" s="33" t="s">
        <v>37</v>
      </c>
      <c r="O24" s="33"/>
      <c r="P24" s="33"/>
      <c r="Q24" s="33"/>
      <c r="R24" s="33"/>
      <c r="S24" s="33"/>
      <c r="T24" s="3"/>
      <c r="U24" s="3"/>
      <c r="V24" s="61">
        <v>11</v>
      </c>
    </row>
    <row r="25" spans="1:22" ht="12.75">
      <c r="A25" s="58">
        <v>17</v>
      </c>
      <c r="B25" s="3" t="s">
        <v>187</v>
      </c>
      <c r="C25" s="35">
        <v>10.210799999999999</v>
      </c>
      <c r="D25" s="3">
        <v>11</v>
      </c>
      <c r="E25" s="33" t="s">
        <v>145</v>
      </c>
      <c r="F25" s="33" t="s">
        <v>41</v>
      </c>
      <c r="G25" s="33">
        <v>8</v>
      </c>
      <c r="H25" s="33" t="s">
        <v>35</v>
      </c>
      <c r="I25" s="34">
        <v>6.096</v>
      </c>
      <c r="J25" s="34">
        <v>0.762</v>
      </c>
      <c r="K25" s="3">
        <v>0</v>
      </c>
      <c r="L25" s="52" t="s">
        <v>145</v>
      </c>
      <c r="M25" s="33"/>
      <c r="N25" s="33"/>
      <c r="O25" s="33" t="s">
        <v>37</v>
      </c>
      <c r="P25" s="33"/>
      <c r="Q25" s="33"/>
      <c r="R25" s="33"/>
      <c r="S25" s="33"/>
      <c r="T25" s="3"/>
      <c r="U25" s="3"/>
      <c r="V25" s="61">
        <v>11</v>
      </c>
    </row>
    <row r="26" spans="1:22" ht="12.75">
      <c r="A26" s="57">
        <v>18</v>
      </c>
      <c r="B26" s="3" t="s">
        <v>188</v>
      </c>
      <c r="C26" s="35">
        <v>10.210799999999999</v>
      </c>
      <c r="D26" s="3">
        <v>11</v>
      </c>
      <c r="E26" s="33" t="s">
        <v>145</v>
      </c>
      <c r="F26" s="33" t="s">
        <v>41</v>
      </c>
      <c r="G26" s="33">
        <v>8</v>
      </c>
      <c r="H26" s="33" t="s">
        <v>35</v>
      </c>
      <c r="I26" s="34">
        <v>27.432000000000002</v>
      </c>
      <c r="J26" s="34" t="s">
        <v>35</v>
      </c>
      <c r="K26" s="3">
        <v>0</v>
      </c>
      <c r="L26" s="52" t="s">
        <v>145</v>
      </c>
      <c r="M26" s="33"/>
      <c r="N26" s="33"/>
      <c r="O26" s="33" t="s">
        <v>37</v>
      </c>
      <c r="P26" s="33"/>
      <c r="Q26" s="33"/>
      <c r="R26" s="33"/>
      <c r="S26" s="33"/>
      <c r="T26" s="3"/>
      <c r="U26" s="3"/>
      <c r="V26" s="61">
        <v>11</v>
      </c>
    </row>
    <row r="27" spans="1:22" ht="12.75">
      <c r="A27" s="58">
        <v>19</v>
      </c>
      <c r="B27" s="3" t="s">
        <v>80</v>
      </c>
      <c r="C27" s="35">
        <v>10.210799999999999</v>
      </c>
      <c r="D27" s="3">
        <v>11</v>
      </c>
      <c r="E27" s="33" t="s">
        <v>145</v>
      </c>
      <c r="F27" s="33" t="s">
        <v>41</v>
      </c>
      <c r="G27" s="33">
        <v>8</v>
      </c>
      <c r="H27" s="33" t="s">
        <v>35</v>
      </c>
      <c r="I27" s="34">
        <v>19.812</v>
      </c>
      <c r="J27" s="34" t="s">
        <v>35</v>
      </c>
      <c r="K27" s="3">
        <v>90</v>
      </c>
      <c r="L27" s="52" t="s">
        <v>36</v>
      </c>
      <c r="M27" s="33"/>
      <c r="N27" s="33" t="s">
        <v>37</v>
      </c>
      <c r="O27" s="33"/>
      <c r="P27" s="33"/>
      <c r="Q27" s="33"/>
      <c r="R27" s="33"/>
      <c r="S27" s="33"/>
      <c r="T27" s="3"/>
      <c r="U27" s="3"/>
      <c r="V27" s="61">
        <v>79</v>
      </c>
    </row>
    <row r="28" spans="1:22" ht="12.75">
      <c r="A28" s="57">
        <v>20</v>
      </c>
      <c r="B28" s="3" t="s">
        <v>178</v>
      </c>
      <c r="C28" s="35">
        <v>10.401299999999999</v>
      </c>
      <c r="D28" s="3">
        <v>13</v>
      </c>
      <c r="E28" s="33" t="s">
        <v>145</v>
      </c>
      <c r="F28" s="33" t="s">
        <v>41</v>
      </c>
      <c r="G28" s="33">
        <v>8</v>
      </c>
      <c r="H28" s="33" t="s">
        <v>145</v>
      </c>
      <c r="I28" s="34">
        <v>15.24</v>
      </c>
      <c r="J28" s="34">
        <v>1.2192</v>
      </c>
      <c r="K28" s="3">
        <v>5</v>
      </c>
      <c r="L28" s="52" t="s">
        <v>145</v>
      </c>
      <c r="M28" s="33"/>
      <c r="N28" s="33"/>
      <c r="O28" s="33"/>
      <c r="P28" s="33" t="s">
        <v>37</v>
      </c>
      <c r="Q28" s="33"/>
      <c r="R28" s="33"/>
      <c r="S28" s="33"/>
      <c r="T28" s="3"/>
      <c r="U28" s="3">
        <v>90</v>
      </c>
      <c r="V28" s="61">
        <v>8</v>
      </c>
    </row>
    <row r="29" spans="1:22" ht="12.75">
      <c r="A29" s="58">
        <v>21</v>
      </c>
      <c r="B29" s="3" t="s">
        <v>177</v>
      </c>
      <c r="C29" s="35">
        <v>10.401299999999999</v>
      </c>
      <c r="D29" s="3">
        <v>13</v>
      </c>
      <c r="E29" s="33" t="s">
        <v>145</v>
      </c>
      <c r="F29" s="33" t="s">
        <v>41</v>
      </c>
      <c r="G29" s="33">
        <v>8</v>
      </c>
      <c r="H29" s="33" t="s">
        <v>145</v>
      </c>
      <c r="I29" s="34">
        <v>24.384</v>
      </c>
      <c r="J29" s="34">
        <v>2.4384</v>
      </c>
      <c r="K29" s="3">
        <v>5</v>
      </c>
      <c r="L29" s="52" t="s">
        <v>145</v>
      </c>
      <c r="M29" s="33"/>
      <c r="N29" s="33"/>
      <c r="O29" s="33"/>
      <c r="P29" s="33"/>
      <c r="Q29" s="33"/>
      <c r="R29" s="33" t="s">
        <v>37</v>
      </c>
      <c r="S29" s="33"/>
      <c r="T29" s="3"/>
      <c r="U29" s="3"/>
      <c r="V29" s="61">
        <v>8</v>
      </c>
    </row>
    <row r="30" spans="1:22" ht="12.75">
      <c r="A30" s="57">
        <v>22</v>
      </c>
      <c r="B30" s="3" t="s">
        <v>179</v>
      </c>
      <c r="C30" s="35">
        <v>10.401299999999999</v>
      </c>
      <c r="D30" s="3">
        <v>13</v>
      </c>
      <c r="E30" s="33" t="s">
        <v>145</v>
      </c>
      <c r="F30" s="33" t="s">
        <v>41</v>
      </c>
      <c r="G30" s="33">
        <v>8</v>
      </c>
      <c r="H30" s="33" t="s">
        <v>145</v>
      </c>
      <c r="I30" s="34">
        <v>8.5344</v>
      </c>
      <c r="J30" s="34">
        <v>0.6096</v>
      </c>
      <c r="K30" s="3">
        <v>5</v>
      </c>
      <c r="L30" s="52" t="s">
        <v>145</v>
      </c>
      <c r="M30" s="33"/>
      <c r="N30" s="33"/>
      <c r="O30" s="33"/>
      <c r="P30" s="33"/>
      <c r="Q30" s="33"/>
      <c r="R30" s="33" t="s">
        <v>37</v>
      </c>
      <c r="S30" s="33"/>
      <c r="T30" s="3"/>
      <c r="U30" s="3"/>
      <c r="V30" s="61">
        <v>8</v>
      </c>
    </row>
    <row r="31" spans="1:22" ht="12.75">
      <c r="A31" s="58">
        <v>23</v>
      </c>
      <c r="B31" s="3" t="s">
        <v>111</v>
      </c>
      <c r="C31" s="35">
        <v>10.134599999999999</v>
      </c>
      <c r="D31" s="3">
        <v>14</v>
      </c>
      <c r="E31" s="33" t="s">
        <v>145</v>
      </c>
      <c r="F31" s="33" t="s">
        <v>41</v>
      </c>
      <c r="G31" s="33">
        <v>8</v>
      </c>
      <c r="H31" s="33" t="s">
        <v>35</v>
      </c>
      <c r="I31" s="34">
        <v>25.2984</v>
      </c>
      <c r="J31" s="34">
        <v>1.6764000000000001</v>
      </c>
      <c r="K31" s="3">
        <v>90</v>
      </c>
      <c r="L31" s="52" t="s">
        <v>36</v>
      </c>
      <c r="M31" s="33"/>
      <c r="N31" s="33"/>
      <c r="O31" s="33"/>
      <c r="P31" s="33"/>
      <c r="Q31" s="33" t="s">
        <v>37</v>
      </c>
      <c r="R31" s="33"/>
      <c r="S31" s="33"/>
      <c r="T31" s="3"/>
      <c r="U31" s="3"/>
      <c r="V31" s="61">
        <v>76</v>
      </c>
    </row>
    <row r="32" spans="1:22" ht="12.75">
      <c r="A32" s="57">
        <v>24</v>
      </c>
      <c r="B32" s="3" t="s">
        <v>112</v>
      </c>
      <c r="C32" s="35">
        <v>10.134599999999999</v>
      </c>
      <c r="D32" s="3">
        <v>14</v>
      </c>
      <c r="E32" s="33" t="s">
        <v>145</v>
      </c>
      <c r="F32" s="33" t="s">
        <v>41</v>
      </c>
      <c r="G32" s="33">
        <v>8</v>
      </c>
      <c r="H32" s="33" t="s">
        <v>35</v>
      </c>
      <c r="I32" s="34">
        <v>28.346400000000003</v>
      </c>
      <c r="J32" s="34">
        <v>1.8288000000000002</v>
      </c>
      <c r="K32" s="3">
        <v>90</v>
      </c>
      <c r="L32" s="52" t="s">
        <v>36</v>
      </c>
      <c r="M32" s="33"/>
      <c r="N32" s="33"/>
      <c r="O32" s="33"/>
      <c r="P32" s="33"/>
      <c r="Q32" s="33" t="s">
        <v>37</v>
      </c>
      <c r="R32" s="33"/>
      <c r="S32" s="33"/>
      <c r="T32" s="3"/>
      <c r="U32" s="3">
        <v>0</v>
      </c>
      <c r="V32" s="61">
        <v>76</v>
      </c>
    </row>
    <row r="33" spans="1:22" ht="12.75">
      <c r="A33" s="58">
        <v>25</v>
      </c>
      <c r="B33" s="3" t="s">
        <v>103</v>
      </c>
      <c r="C33" s="35">
        <v>10.9728</v>
      </c>
      <c r="D33" s="3">
        <v>18</v>
      </c>
      <c r="E33" s="33" t="s">
        <v>145</v>
      </c>
      <c r="F33" s="33" t="s">
        <v>41</v>
      </c>
      <c r="G33" s="33">
        <v>8</v>
      </c>
      <c r="H33" s="33" t="s">
        <v>145</v>
      </c>
      <c r="I33" s="34">
        <v>22.86</v>
      </c>
      <c r="J33" s="34">
        <v>0.3048</v>
      </c>
      <c r="K33" s="3">
        <v>90</v>
      </c>
      <c r="L33" s="52" t="s">
        <v>36</v>
      </c>
      <c r="M33" s="33"/>
      <c r="N33" s="33"/>
      <c r="O33" s="33" t="s">
        <v>37</v>
      </c>
      <c r="P33" s="33"/>
      <c r="Q33" s="33"/>
      <c r="R33" s="33"/>
      <c r="S33" s="33"/>
      <c r="T33" s="3"/>
      <c r="U33" s="3"/>
      <c r="V33" s="61">
        <v>72</v>
      </c>
    </row>
    <row r="34" spans="1:22" ht="12.75">
      <c r="A34" s="57">
        <v>26</v>
      </c>
      <c r="B34" s="3" t="s">
        <v>221</v>
      </c>
      <c r="C34" s="35">
        <v>8.6106</v>
      </c>
      <c r="D34" s="3">
        <v>22</v>
      </c>
      <c r="E34" s="33" t="s">
        <v>145</v>
      </c>
      <c r="F34" s="33" t="s">
        <v>34</v>
      </c>
      <c r="G34" s="33">
        <v>8</v>
      </c>
      <c r="H34" s="33" t="s">
        <v>145</v>
      </c>
      <c r="I34" s="34">
        <v>21.336000000000002</v>
      </c>
      <c r="J34" s="34">
        <v>1.524</v>
      </c>
      <c r="K34" s="3">
        <v>0</v>
      </c>
      <c r="L34" s="52" t="s">
        <v>145</v>
      </c>
      <c r="M34" s="33"/>
      <c r="N34" s="33"/>
      <c r="O34" s="33"/>
      <c r="P34" s="33"/>
      <c r="Q34" s="33"/>
      <c r="R34" s="33" t="s">
        <v>37</v>
      </c>
      <c r="S34" s="33"/>
      <c r="T34" s="3"/>
      <c r="U34" s="3"/>
      <c r="V34" s="61">
        <v>22</v>
      </c>
    </row>
    <row r="35" spans="1:22" ht="12.75">
      <c r="A35" s="58">
        <v>27</v>
      </c>
      <c r="B35" s="3" t="s">
        <v>222</v>
      </c>
      <c r="C35" s="35">
        <v>8.6106</v>
      </c>
      <c r="D35" s="3">
        <v>22</v>
      </c>
      <c r="E35" s="33" t="s">
        <v>145</v>
      </c>
      <c r="F35" s="33" t="s">
        <v>34</v>
      </c>
      <c r="G35" s="33">
        <v>8</v>
      </c>
      <c r="H35" s="33" t="s">
        <v>145</v>
      </c>
      <c r="I35" s="34">
        <v>3.048</v>
      </c>
      <c r="J35" s="34">
        <v>1.8288000000000002</v>
      </c>
      <c r="K35" s="3">
        <v>0</v>
      </c>
      <c r="L35" s="52" t="s">
        <v>145</v>
      </c>
      <c r="M35" s="33"/>
      <c r="N35" s="33"/>
      <c r="O35" s="33"/>
      <c r="P35" s="33"/>
      <c r="Q35" s="33"/>
      <c r="R35" s="33" t="s">
        <v>37</v>
      </c>
      <c r="S35" s="33"/>
      <c r="T35" s="3"/>
      <c r="U35" s="3"/>
      <c r="V35" s="61">
        <v>22</v>
      </c>
    </row>
    <row r="36" spans="1:22" ht="12.75">
      <c r="A36" s="57">
        <v>28</v>
      </c>
      <c r="B36" s="3" t="s">
        <v>105</v>
      </c>
      <c r="C36" s="35">
        <v>8.6106</v>
      </c>
      <c r="D36" s="3">
        <v>22</v>
      </c>
      <c r="E36" s="33" t="s">
        <v>145</v>
      </c>
      <c r="F36" s="33" t="s">
        <v>34</v>
      </c>
      <c r="G36" s="33">
        <v>8</v>
      </c>
      <c r="H36" s="33" t="s">
        <v>145</v>
      </c>
      <c r="I36" s="34">
        <v>28.346400000000003</v>
      </c>
      <c r="J36" s="34">
        <v>1.524</v>
      </c>
      <c r="K36" s="3">
        <v>90</v>
      </c>
      <c r="L36" s="52" t="s">
        <v>36</v>
      </c>
      <c r="M36" s="33"/>
      <c r="N36" s="33"/>
      <c r="O36" s="33"/>
      <c r="P36" s="33"/>
      <c r="Q36" s="33"/>
      <c r="R36" s="33" t="s">
        <v>37</v>
      </c>
      <c r="S36" s="33"/>
      <c r="T36" s="3"/>
      <c r="U36" s="3"/>
      <c r="V36" s="61">
        <v>68</v>
      </c>
    </row>
    <row r="37" spans="1:22" ht="12.75">
      <c r="A37" s="58">
        <v>29</v>
      </c>
      <c r="B37" s="3" t="s">
        <v>106</v>
      </c>
      <c r="C37" s="35">
        <v>8.6106</v>
      </c>
      <c r="D37" s="3">
        <v>22</v>
      </c>
      <c r="E37" s="33" t="s">
        <v>145</v>
      </c>
      <c r="F37" s="33" t="s">
        <v>34</v>
      </c>
      <c r="G37" s="33">
        <v>8</v>
      </c>
      <c r="H37" s="33" t="s">
        <v>145</v>
      </c>
      <c r="I37" s="34">
        <v>12.192</v>
      </c>
      <c r="J37" s="34">
        <v>1.524</v>
      </c>
      <c r="K37" s="3">
        <v>90</v>
      </c>
      <c r="L37" s="52" t="s">
        <v>36</v>
      </c>
      <c r="M37" s="33"/>
      <c r="N37" s="33"/>
      <c r="O37" s="33"/>
      <c r="P37" s="33"/>
      <c r="Q37" s="33"/>
      <c r="R37" s="33" t="s">
        <v>37</v>
      </c>
      <c r="S37" s="33"/>
      <c r="T37" s="3"/>
      <c r="U37" s="3"/>
      <c r="V37" s="61">
        <v>68</v>
      </c>
    </row>
    <row r="38" spans="1:22" ht="12.75">
      <c r="A38" s="57">
        <v>30</v>
      </c>
      <c r="B38" s="3" t="s">
        <v>227</v>
      </c>
      <c r="C38" s="35">
        <v>7.467599999999999</v>
      </c>
      <c r="D38" s="3">
        <v>32</v>
      </c>
      <c r="E38" s="33" t="s">
        <v>145</v>
      </c>
      <c r="F38" s="33" t="s">
        <v>34</v>
      </c>
      <c r="G38" s="33">
        <v>8</v>
      </c>
      <c r="H38" s="33" t="s">
        <v>145</v>
      </c>
      <c r="I38" s="34">
        <v>30.48</v>
      </c>
      <c r="J38" s="34" t="s">
        <v>35</v>
      </c>
      <c r="K38" s="3">
        <v>0</v>
      </c>
      <c r="L38" s="52" t="s">
        <v>145</v>
      </c>
      <c r="M38" s="33"/>
      <c r="N38" s="33"/>
      <c r="O38" s="33"/>
      <c r="P38" s="33"/>
      <c r="Q38" s="33"/>
      <c r="R38" s="33"/>
      <c r="S38" s="33" t="s">
        <v>37</v>
      </c>
      <c r="T38" s="3"/>
      <c r="U38" s="3"/>
      <c r="V38" s="61">
        <v>32</v>
      </c>
    </row>
    <row r="39" spans="1:22" ht="12.75">
      <c r="A39" s="58">
        <v>31</v>
      </c>
      <c r="B39" s="3" t="s">
        <v>49</v>
      </c>
      <c r="C39" s="35">
        <v>3.3528</v>
      </c>
      <c r="D39" s="3">
        <v>32</v>
      </c>
      <c r="E39" s="33" t="s">
        <v>145</v>
      </c>
      <c r="F39" s="33" t="s">
        <v>34</v>
      </c>
      <c r="G39" s="33">
        <v>8</v>
      </c>
      <c r="H39" s="33" t="s">
        <v>35</v>
      </c>
      <c r="I39" s="34">
        <v>17.3736</v>
      </c>
      <c r="J39" s="34">
        <v>0</v>
      </c>
      <c r="K39" s="3">
        <v>90</v>
      </c>
      <c r="L39" s="52" t="s">
        <v>36</v>
      </c>
      <c r="M39" s="33"/>
      <c r="N39" s="33"/>
      <c r="O39" s="33"/>
      <c r="P39" s="33"/>
      <c r="Q39" s="33"/>
      <c r="R39" s="33"/>
      <c r="S39" s="33" t="s">
        <v>37</v>
      </c>
      <c r="T39" s="3">
        <v>0</v>
      </c>
      <c r="U39" s="3"/>
      <c r="V39" s="61">
        <v>58</v>
      </c>
    </row>
    <row r="40" spans="1:22" ht="12.75">
      <c r="A40" s="57">
        <v>32</v>
      </c>
      <c r="B40" s="3" t="s">
        <v>156</v>
      </c>
      <c r="C40" s="35">
        <v>8.1915</v>
      </c>
      <c r="D40" s="3">
        <v>35</v>
      </c>
      <c r="E40" s="33" t="s">
        <v>145</v>
      </c>
      <c r="F40" s="33" t="s">
        <v>34</v>
      </c>
      <c r="G40" s="33">
        <v>8</v>
      </c>
      <c r="H40" s="33" t="s">
        <v>145</v>
      </c>
      <c r="I40" s="34">
        <v>21.336000000000002</v>
      </c>
      <c r="J40" s="34">
        <v>1.6764000000000001</v>
      </c>
      <c r="K40" s="3">
        <v>0</v>
      </c>
      <c r="L40" s="52" t="s">
        <v>145</v>
      </c>
      <c r="M40" s="33"/>
      <c r="N40" s="33"/>
      <c r="O40" s="33"/>
      <c r="P40" s="33" t="s">
        <v>37</v>
      </c>
      <c r="Q40" s="33"/>
      <c r="R40" s="33"/>
      <c r="S40" s="33"/>
      <c r="T40" s="3"/>
      <c r="U40" s="3"/>
      <c r="V40" s="61">
        <v>35</v>
      </c>
    </row>
    <row r="41" spans="1:22" ht="12.75">
      <c r="A41" s="58">
        <v>33</v>
      </c>
      <c r="B41" s="3" t="s">
        <v>56</v>
      </c>
      <c r="C41" s="35">
        <v>8.1915</v>
      </c>
      <c r="D41" s="3">
        <v>35</v>
      </c>
      <c r="E41" s="33" t="s">
        <v>145</v>
      </c>
      <c r="F41" s="33" t="s">
        <v>34</v>
      </c>
      <c r="G41" s="33">
        <v>8</v>
      </c>
      <c r="H41" s="33" t="s">
        <v>145</v>
      </c>
      <c r="I41" s="34">
        <v>24.9936</v>
      </c>
      <c r="J41" s="34">
        <v>1.6764000000000001</v>
      </c>
      <c r="K41" s="3">
        <v>90</v>
      </c>
      <c r="L41" s="52" t="s">
        <v>36</v>
      </c>
      <c r="M41" s="33"/>
      <c r="N41" s="33"/>
      <c r="O41" s="33"/>
      <c r="P41" s="33" t="s">
        <v>37</v>
      </c>
      <c r="Q41" s="33"/>
      <c r="R41" s="33"/>
      <c r="S41" s="33"/>
      <c r="T41" s="3"/>
      <c r="U41" s="3"/>
      <c r="V41" s="61">
        <v>55</v>
      </c>
    </row>
    <row r="42" spans="1:22" ht="12.75">
      <c r="A42" s="57">
        <v>34</v>
      </c>
      <c r="B42" s="3" t="s">
        <v>55</v>
      </c>
      <c r="C42" s="35">
        <v>8.1915</v>
      </c>
      <c r="D42" s="3">
        <v>35</v>
      </c>
      <c r="E42" s="33" t="s">
        <v>145</v>
      </c>
      <c r="F42" s="33" t="s">
        <v>34</v>
      </c>
      <c r="G42" s="33">
        <v>8</v>
      </c>
      <c r="H42" s="33" t="s">
        <v>145</v>
      </c>
      <c r="I42" s="34">
        <v>10.668000000000001</v>
      </c>
      <c r="J42" s="34">
        <v>1.6764000000000001</v>
      </c>
      <c r="K42" s="3">
        <v>80</v>
      </c>
      <c r="L42" s="52" t="s">
        <v>36</v>
      </c>
      <c r="M42" s="33"/>
      <c r="N42" s="33"/>
      <c r="O42" s="33"/>
      <c r="P42" s="33"/>
      <c r="Q42" s="33"/>
      <c r="R42" s="33"/>
      <c r="S42" s="33" t="s">
        <v>37</v>
      </c>
      <c r="T42" s="3">
        <v>180</v>
      </c>
      <c r="U42" s="3"/>
      <c r="V42" s="61">
        <v>45</v>
      </c>
    </row>
    <row r="43" spans="1:22" ht="12.75">
      <c r="A43" s="58">
        <v>35</v>
      </c>
      <c r="B43" s="3" t="s">
        <v>219</v>
      </c>
      <c r="C43" s="35">
        <v>16.5735</v>
      </c>
      <c r="D43" s="3">
        <v>39</v>
      </c>
      <c r="E43" s="33" t="s">
        <v>145</v>
      </c>
      <c r="F43" s="33" t="s">
        <v>34</v>
      </c>
      <c r="G43" s="33">
        <v>7</v>
      </c>
      <c r="H43" s="33" t="s">
        <v>145</v>
      </c>
      <c r="I43" s="34">
        <v>30.48</v>
      </c>
      <c r="J43" s="34">
        <v>0.762</v>
      </c>
      <c r="K43" s="3">
        <v>0</v>
      </c>
      <c r="L43" s="52" t="s">
        <v>145</v>
      </c>
      <c r="M43" s="33"/>
      <c r="N43" s="33" t="s">
        <v>37</v>
      </c>
      <c r="O43" s="33"/>
      <c r="P43" s="33"/>
      <c r="Q43" s="33"/>
      <c r="R43" s="33"/>
      <c r="S43" s="33"/>
      <c r="T43" s="3"/>
      <c r="U43" s="3"/>
      <c r="V43" s="61">
        <v>39</v>
      </c>
    </row>
    <row r="44" spans="1:22" ht="12.75">
      <c r="A44" s="57">
        <v>36</v>
      </c>
      <c r="B44" s="3" t="s">
        <v>180</v>
      </c>
      <c r="C44" s="35">
        <v>9.677399999999999</v>
      </c>
      <c r="D44" s="3">
        <v>39</v>
      </c>
      <c r="E44" s="33" t="s">
        <v>145</v>
      </c>
      <c r="F44" s="33" t="s">
        <v>34</v>
      </c>
      <c r="G44" s="33">
        <v>8</v>
      </c>
      <c r="H44" s="33" t="s">
        <v>145</v>
      </c>
      <c r="I44" s="34">
        <v>6.096</v>
      </c>
      <c r="J44" s="34">
        <v>1.3716000000000002</v>
      </c>
      <c r="K44" s="3">
        <v>0</v>
      </c>
      <c r="L44" s="52" t="s">
        <v>145</v>
      </c>
      <c r="M44" s="33"/>
      <c r="N44" s="33"/>
      <c r="O44" s="33"/>
      <c r="P44" s="33"/>
      <c r="Q44" s="33"/>
      <c r="R44" s="33" t="s">
        <v>37</v>
      </c>
      <c r="S44" s="33"/>
      <c r="T44" s="3"/>
      <c r="U44" s="3"/>
      <c r="V44" s="61">
        <v>39</v>
      </c>
    </row>
    <row r="45" spans="1:22" ht="12.75">
      <c r="A45" s="58">
        <v>37</v>
      </c>
      <c r="B45" s="3" t="s">
        <v>220</v>
      </c>
      <c r="C45" s="35">
        <v>16.5735</v>
      </c>
      <c r="D45" s="3">
        <v>39</v>
      </c>
      <c r="E45" s="33" t="s">
        <v>145</v>
      </c>
      <c r="F45" s="33" t="s">
        <v>34</v>
      </c>
      <c r="G45" s="33">
        <v>7</v>
      </c>
      <c r="H45" s="33" t="s">
        <v>145</v>
      </c>
      <c r="I45" s="34">
        <v>27.432000000000002</v>
      </c>
      <c r="J45" s="34">
        <v>1.8288000000000002</v>
      </c>
      <c r="K45" s="3">
        <v>0</v>
      </c>
      <c r="L45" s="52" t="s">
        <v>145</v>
      </c>
      <c r="M45" s="33"/>
      <c r="N45" s="33"/>
      <c r="O45" s="33"/>
      <c r="P45" s="33"/>
      <c r="Q45" s="33"/>
      <c r="R45" s="33" t="s">
        <v>37</v>
      </c>
      <c r="S45" s="33"/>
      <c r="T45" s="3">
        <v>270</v>
      </c>
      <c r="U45" s="3">
        <v>270</v>
      </c>
      <c r="V45" s="61">
        <v>39</v>
      </c>
    </row>
    <row r="46" spans="1:22" ht="12.75">
      <c r="A46" s="57">
        <v>38</v>
      </c>
      <c r="B46" s="3" t="s">
        <v>76</v>
      </c>
      <c r="C46" s="35">
        <v>9.677399999999999</v>
      </c>
      <c r="D46" s="3">
        <v>39</v>
      </c>
      <c r="E46" s="33" t="s">
        <v>145</v>
      </c>
      <c r="F46" s="33" t="s">
        <v>34</v>
      </c>
      <c r="G46" s="33">
        <v>8</v>
      </c>
      <c r="H46" s="33" t="s">
        <v>145</v>
      </c>
      <c r="I46" s="34">
        <v>19.812</v>
      </c>
      <c r="J46" s="34">
        <v>1.3716000000000002</v>
      </c>
      <c r="K46" s="3">
        <v>90</v>
      </c>
      <c r="L46" s="52" t="s">
        <v>36</v>
      </c>
      <c r="M46" s="33"/>
      <c r="N46" s="33"/>
      <c r="O46" s="33"/>
      <c r="P46" s="33"/>
      <c r="Q46" s="33"/>
      <c r="R46" s="33" t="s">
        <v>37</v>
      </c>
      <c r="S46" s="33"/>
      <c r="T46" s="3"/>
      <c r="U46" s="3"/>
      <c r="V46" s="61">
        <v>51</v>
      </c>
    </row>
    <row r="47" spans="1:22" ht="12.75">
      <c r="A47" s="58">
        <v>39</v>
      </c>
      <c r="B47" s="3" t="s">
        <v>77</v>
      </c>
      <c r="C47" s="35">
        <v>9.677399999999999</v>
      </c>
      <c r="D47" s="3">
        <v>39</v>
      </c>
      <c r="E47" s="33" t="s">
        <v>145</v>
      </c>
      <c r="F47" s="33" t="s">
        <v>34</v>
      </c>
      <c r="G47" s="33">
        <v>8</v>
      </c>
      <c r="H47" s="33" t="s">
        <v>145</v>
      </c>
      <c r="I47" s="34">
        <v>29.5656</v>
      </c>
      <c r="J47" s="34">
        <v>1.3716000000000002</v>
      </c>
      <c r="K47" s="3">
        <v>90</v>
      </c>
      <c r="L47" s="52" t="s">
        <v>36</v>
      </c>
      <c r="M47" s="33"/>
      <c r="N47" s="33"/>
      <c r="O47" s="33"/>
      <c r="P47" s="33"/>
      <c r="Q47" s="33"/>
      <c r="R47" s="33" t="s">
        <v>37</v>
      </c>
      <c r="S47" s="33"/>
      <c r="T47" s="3"/>
      <c r="U47" s="3"/>
      <c r="V47" s="61">
        <v>51</v>
      </c>
    </row>
    <row r="48" spans="1:22" ht="12.75">
      <c r="A48" s="57">
        <v>40</v>
      </c>
      <c r="B48" s="3" t="s">
        <v>102</v>
      </c>
      <c r="C48" s="35">
        <v>16.5735</v>
      </c>
      <c r="D48" s="3">
        <v>39</v>
      </c>
      <c r="E48" s="33" t="s">
        <v>145</v>
      </c>
      <c r="F48" s="33" t="s">
        <v>34</v>
      </c>
      <c r="G48" s="33">
        <v>7</v>
      </c>
      <c r="H48" s="33" t="s">
        <v>145</v>
      </c>
      <c r="I48" s="34">
        <v>14.020800000000001</v>
      </c>
      <c r="J48" s="34">
        <v>1.8288000000000002</v>
      </c>
      <c r="K48" s="3">
        <v>90</v>
      </c>
      <c r="L48" s="52" t="s">
        <v>36</v>
      </c>
      <c r="M48" s="33"/>
      <c r="N48" s="33"/>
      <c r="O48" s="33"/>
      <c r="P48" s="33"/>
      <c r="Q48" s="33"/>
      <c r="R48" s="33"/>
      <c r="S48" s="33" t="s">
        <v>37</v>
      </c>
      <c r="T48" s="3"/>
      <c r="U48" s="3"/>
      <c r="V48" s="61">
        <v>51</v>
      </c>
    </row>
    <row r="49" spans="1:22" ht="12.75">
      <c r="A49" s="58">
        <v>41</v>
      </c>
      <c r="B49" s="3" t="s">
        <v>238</v>
      </c>
      <c r="C49" s="35">
        <v>4.0767</v>
      </c>
      <c r="D49" s="3">
        <v>40</v>
      </c>
      <c r="E49" s="33" t="s">
        <v>145</v>
      </c>
      <c r="F49" s="33" t="s">
        <v>34</v>
      </c>
      <c r="G49" s="33">
        <v>9</v>
      </c>
      <c r="H49" s="33" t="s">
        <v>145</v>
      </c>
      <c r="I49" s="34">
        <v>33.528</v>
      </c>
      <c r="J49" s="34">
        <v>1.6764000000000001</v>
      </c>
      <c r="K49" s="3">
        <v>0</v>
      </c>
      <c r="L49" s="52" t="s">
        <v>145</v>
      </c>
      <c r="M49" s="33"/>
      <c r="N49" s="33"/>
      <c r="O49" s="33"/>
      <c r="P49" s="33" t="s">
        <v>37</v>
      </c>
      <c r="Q49" s="33"/>
      <c r="R49" s="33"/>
      <c r="S49" s="33"/>
      <c r="T49" s="3"/>
      <c r="U49" s="3"/>
      <c r="V49" s="61">
        <v>40</v>
      </c>
    </row>
    <row r="50" spans="1:22" ht="12.75">
      <c r="A50" s="57">
        <v>42</v>
      </c>
      <c r="B50" s="3" t="s">
        <v>239</v>
      </c>
      <c r="C50" s="35">
        <v>4.0767</v>
      </c>
      <c r="D50" s="3">
        <v>40</v>
      </c>
      <c r="E50" s="33" t="s">
        <v>145</v>
      </c>
      <c r="F50" s="33" t="s">
        <v>34</v>
      </c>
      <c r="G50" s="33">
        <v>9</v>
      </c>
      <c r="H50" s="33" t="s">
        <v>145</v>
      </c>
      <c r="I50" s="34">
        <v>29.260800000000003</v>
      </c>
      <c r="J50" s="34">
        <v>1.524</v>
      </c>
      <c r="K50" s="3">
        <v>0</v>
      </c>
      <c r="L50" s="52" t="s">
        <v>145</v>
      </c>
      <c r="M50" s="33"/>
      <c r="N50" s="33"/>
      <c r="O50" s="33"/>
      <c r="P50" s="33"/>
      <c r="Q50" s="33"/>
      <c r="R50" s="33" t="s">
        <v>37</v>
      </c>
      <c r="S50" s="33"/>
      <c r="T50" s="3">
        <v>270</v>
      </c>
      <c r="U50" s="3"/>
      <c r="V50" s="61">
        <v>40</v>
      </c>
    </row>
    <row r="51" spans="1:22" ht="12.75">
      <c r="A51" s="58">
        <v>43</v>
      </c>
      <c r="B51" s="3" t="s">
        <v>122</v>
      </c>
      <c r="C51" s="35">
        <v>4.0767</v>
      </c>
      <c r="D51" s="3">
        <v>40</v>
      </c>
      <c r="E51" s="33" t="s">
        <v>145</v>
      </c>
      <c r="F51" s="33" t="s">
        <v>34</v>
      </c>
      <c r="G51" s="33">
        <v>9</v>
      </c>
      <c r="H51" s="33" t="s">
        <v>145</v>
      </c>
      <c r="I51" s="34">
        <v>30.48</v>
      </c>
      <c r="J51" s="34">
        <v>1.524</v>
      </c>
      <c r="K51" s="3">
        <v>90</v>
      </c>
      <c r="L51" s="52" t="s">
        <v>36</v>
      </c>
      <c r="M51" s="33"/>
      <c r="N51" s="33"/>
      <c r="O51" s="33"/>
      <c r="P51" s="33" t="s">
        <v>37</v>
      </c>
      <c r="Q51" s="33"/>
      <c r="R51" s="33"/>
      <c r="S51" s="33"/>
      <c r="T51" s="3"/>
      <c r="U51" s="3"/>
      <c r="V51" s="61">
        <v>50</v>
      </c>
    </row>
    <row r="52" spans="1:22" ht="12.75">
      <c r="A52" s="57">
        <v>44</v>
      </c>
      <c r="B52" s="3" t="s">
        <v>224</v>
      </c>
      <c r="C52" s="35">
        <v>15.506699999999999</v>
      </c>
      <c r="D52" s="3">
        <v>41</v>
      </c>
      <c r="E52" s="33" t="s">
        <v>145</v>
      </c>
      <c r="F52" s="33" t="s">
        <v>34</v>
      </c>
      <c r="G52" s="33">
        <v>7</v>
      </c>
      <c r="H52" s="33" t="s">
        <v>145</v>
      </c>
      <c r="I52" s="34">
        <v>16.764</v>
      </c>
      <c r="J52" s="34">
        <v>0.9144000000000001</v>
      </c>
      <c r="K52" s="3">
        <v>0</v>
      </c>
      <c r="L52" s="52" t="s">
        <v>145</v>
      </c>
      <c r="M52" s="33"/>
      <c r="N52" s="33"/>
      <c r="O52" s="33" t="s">
        <v>37</v>
      </c>
      <c r="P52" s="33"/>
      <c r="Q52" s="33"/>
      <c r="R52" s="33"/>
      <c r="S52" s="33"/>
      <c r="T52" s="3"/>
      <c r="U52" s="3"/>
      <c r="V52" s="61">
        <v>41</v>
      </c>
    </row>
    <row r="53" spans="1:22" ht="12.75">
      <c r="A53" s="58">
        <v>45</v>
      </c>
      <c r="B53" s="3" t="s">
        <v>223</v>
      </c>
      <c r="C53" s="35">
        <v>15.506699999999999</v>
      </c>
      <c r="D53" s="3">
        <v>41</v>
      </c>
      <c r="E53" s="33" t="s">
        <v>145</v>
      </c>
      <c r="F53" s="33" t="s">
        <v>34</v>
      </c>
      <c r="G53" s="33">
        <v>7</v>
      </c>
      <c r="H53" s="33" t="s">
        <v>145</v>
      </c>
      <c r="I53" s="34">
        <v>19.812</v>
      </c>
      <c r="J53" s="34">
        <v>1.8288000000000002</v>
      </c>
      <c r="K53" s="3">
        <v>0</v>
      </c>
      <c r="L53" s="52" t="s">
        <v>145</v>
      </c>
      <c r="M53" s="33"/>
      <c r="N53" s="33"/>
      <c r="O53" s="33"/>
      <c r="P53" s="33"/>
      <c r="Q53" s="33"/>
      <c r="R53" s="33" t="s">
        <v>37</v>
      </c>
      <c r="S53" s="33"/>
      <c r="T53" s="3"/>
      <c r="U53" s="3"/>
      <c r="V53" s="61">
        <v>41</v>
      </c>
    </row>
    <row r="54" spans="1:22" ht="12.75">
      <c r="A54" s="57">
        <v>46</v>
      </c>
      <c r="B54" s="3" t="s">
        <v>171</v>
      </c>
      <c r="C54" s="35">
        <v>7.1628</v>
      </c>
      <c r="D54" s="3">
        <v>47</v>
      </c>
      <c r="E54" s="33" t="s">
        <v>145</v>
      </c>
      <c r="F54" s="33" t="s">
        <v>34</v>
      </c>
      <c r="G54" s="33">
        <v>8</v>
      </c>
      <c r="H54" s="33" t="s">
        <v>145</v>
      </c>
      <c r="I54" s="34">
        <v>10.668000000000001</v>
      </c>
      <c r="J54" s="34">
        <v>1.423416</v>
      </c>
      <c r="K54" s="3">
        <v>0</v>
      </c>
      <c r="L54" s="52" t="s">
        <v>145</v>
      </c>
      <c r="M54" s="33"/>
      <c r="N54" s="33"/>
      <c r="O54" s="33"/>
      <c r="P54" s="33" t="s">
        <v>37</v>
      </c>
      <c r="Q54" s="33"/>
      <c r="R54" s="33"/>
      <c r="S54" s="33"/>
      <c r="T54" s="3"/>
      <c r="U54" s="3"/>
      <c r="V54" s="61">
        <v>47</v>
      </c>
    </row>
    <row r="55" spans="1:22" ht="12.75">
      <c r="A55" s="58">
        <v>47</v>
      </c>
      <c r="B55" s="3" t="s">
        <v>67</v>
      </c>
      <c r="C55" s="35">
        <v>7.1628</v>
      </c>
      <c r="D55" s="3">
        <v>47</v>
      </c>
      <c r="E55" s="33" t="s">
        <v>145</v>
      </c>
      <c r="F55" s="33" t="s">
        <v>34</v>
      </c>
      <c r="G55" s="33">
        <v>8</v>
      </c>
      <c r="H55" s="33" t="s">
        <v>145</v>
      </c>
      <c r="I55" s="34">
        <v>18.288</v>
      </c>
      <c r="J55" s="34">
        <v>1.423416</v>
      </c>
      <c r="K55" s="3">
        <v>90</v>
      </c>
      <c r="L55" s="52" t="s">
        <v>36</v>
      </c>
      <c r="M55" s="33"/>
      <c r="N55" s="33"/>
      <c r="O55" s="33"/>
      <c r="P55" s="33" t="s">
        <v>37</v>
      </c>
      <c r="Q55" s="33"/>
      <c r="R55" s="33"/>
      <c r="S55" s="33"/>
      <c r="T55" s="3"/>
      <c r="U55" s="3"/>
      <c r="V55" s="61">
        <v>43</v>
      </c>
    </row>
    <row r="56" spans="1:22" ht="12.75">
      <c r="A56" s="57">
        <v>48</v>
      </c>
      <c r="B56" s="3" t="s">
        <v>68</v>
      </c>
      <c r="C56" s="35">
        <v>7.1628</v>
      </c>
      <c r="D56" s="3">
        <v>47</v>
      </c>
      <c r="E56" s="33" t="s">
        <v>145</v>
      </c>
      <c r="F56" s="33" t="s">
        <v>34</v>
      </c>
      <c r="G56" s="33">
        <v>8</v>
      </c>
      <c r="H56" s="33" t="s">
        <v>145</v>
      </c>
      <c r="I56" s="34">
        <v>22.86</v>
      </c>
      <c r="J56" s="34">
        <v>1.423416</v>
      </c>
      <c r="K56" s="3">
        <v>90</v>
      </c>
      <c r="L56" s="52" t="s">
        <v>36</v>
      </c>
      <c r="M56" s="33"/>
      <c r="N56" s="33"/>
      <c r="O56" s="33"/>
      <c r="P56" s="33" t="s">
        <v>37</v>
      </c>
      <c r="Q56" s="33"/>
      <c r="R56" s="33"/>
      <c r="S56" s="33"/>
      <c r="T56" s="3"/>
      <c r="U56" s="3"/>
      <c r="V56" s="61">
        <v>43</v>
      </c>
    </row>
    <row r="57" spans="1:22" ht="12.75">
      <c r="A57" s="58">
        <v>49</v>
      </c>
      <c r="B57" s="3" t="s">
        <v>209</v>
      </c>
      <c r="C57" s="35">
        <v>6.095999999999999</v>
      </c>
      <c r="D57" s="3">
        <v>49</v>
      </c>
      <c r="E57" s="33" t="s">
        <v>145</v>
      </c>
      <c r="F57" s="33" t="s">
        <v>34</v>
      </c>
      <c r="G57" s="33">
        <v>9</v>
      </c>
      <c r="H57" s="33" t="s">
        <v>145</v>
      </c>
      <c r="I57" s="34">
        <v>19.5072</v>
      </c>
      <c r="J57" s="34">
        <v>1.8288000000000002</v>
      </c>
      <c r="K57" s="3">
        <v>0</v>
      </c>
      <c r="L57" s="52" t="s">
        <v>145</v>
      </c>
      <c r="M57" s="33"/>
      <c r="N57" s="33"/>
      <c r="O57" s="33"/>
      <c r="P57" s="33"/>
      <c r="Q57" s="33" t="s">
        <v>37</v>
      </c>
      <c r="R57" s="33"/>
      <c r="S57" s="33"/>
      <c r="T57" s="3"/>
      <c r="U57" s="3">
        <v>270</v>
      </c>
      <c r="V57" s="61">
        <v>49</v>
      </c>
    </row>
    <row r="58" spans="1:22" ht="12.75">
      <c r="A58" s="57">
        <v>50</v>
      </c>
      <c r="B58" s="3" t="s">
        <v>207</v>
      </c>
      <c r="C58" s="35">
        <v>6.095999999999999</v>
      </c>
      <c r="D58" s="3">
        <v>49</v>
      </c>
      <c r="E58" s="33" t="s">
        <v>145</v>
      </c>
      <c r="F58" s="33" t="s">
        <v>34</v>
      </c>
      <c r="G58" s="33">
        <v>9</v>
      </c>
      <c r="H58" s="33" t="s">
        <v>145</v>
      </c>
      <c r="I58" s="34">
        <v>14.325600000000001</v>
      </c>
      <c r="J58" s="34">
        <v>1.8288000000000002</v>
      </c>
      <c r="K58" s="3">
        <v>0</v>
      </c>
      <c r="L58" s="52" t="s">
        <v>145</v>
      </c>
      <c r="M58" s="33"/>
      <c r="N58" s="33"/>
      <c r="O58" s="33"/>
      <c r="P58" s="33"/>
      <c r="Q58" s="33"/>
      <c r="R58" s="33" t="s">
        <v>37</v>
      </c>
      <c r="S58" s="33"/>
      <c r="T58" s="3">
        <v>270</v>
      </c>
      <c r="U58" s="3">
        <v>270</v>
      </c>
      <c r="V58" s="61">
        <v>49</v>
      </c>
    </row>
    <row r="59" spans="1:22" ht="12.75">
      <c r="A59" s="58">
        <v>51</v>
      </c>
      <c r="B59" s="3" t="s">
        <v>208</v>
      </c>
      <c r="C59" s="35">
        <v>6.095999999999999</v>
      </c>
      <c r="D59" s="3">
        <v>49</v>
      </c>
      <c r="E59" s="33" t="s">
        <v>145</v>
      </c>
      <c r="F59" s="33" t="s">
        <v>34</v>
      </c>
      <c r="G59" s="33">
        <v>9</v>
      </c>
      <c r="H59" s="33" t="s">
        <v>145</v>
      </c>
      <c r="I59" s="34">
        <v>8.2296</v>
      </c>
      <c r="J59" s="34">
        <v>1.6764000000000001</v>
      </c>
      <c r="K59" s="3">
        <v>0</v>
      </c>
      <c r="L59" s="52" t="s">
        <v>145</v>
      </c>
      <c r="M59" s="33"/>
      <c r="N59" s="33"/>
      <c r="O59" s="33"/>
      <c r="P59" s="33"/>
      <c r="Q59" s="33"/>
      <c r="R59" s="33"/>
      <c r="S59" s="33" t="s">
        <v>37</v>
      </c>
      <c r="T59" s="3">
        <v>270</v>
      </c>
      <c r="U59" s="3"/>
      <c r="V59" s="61">
        <v>49</v>
      </c>
    </row>
    <row r="60" spans="1:22" ht="12.75">
      <c r="A60" s="57">
        <v>52</v>
      </c>
      <c r="B60" s="3" t="s">
        <v>109</v>
      </c>
      <c r="C60" s="35">
        <v>11.811</v>
      </c>
      <c r="D60" s="3">
        <v>49</v>
      </c>
      <c r="E60" s="33" t="s">
        <v>145</v>
      </c>
      <c r="F60" s="33" t="s">
        <v>34</v>
      </c>
      <c r="G60" s="33">
        <v>8</v>
      </c>
      <c r="H60" s="33" t="s">
        <v>35</v>
      </c>
      <c r="I60" s="34">
        <v>30.48</v>
      </c>
      <c r="J60" s="34">
        <v>1.6764000000000001</v>
      </c>
      <c r="K60" s="3">
        <v>90</v>
      </c>
      <c r="L60" s="52" t="s">
        <v>36</v>
      </c>
      <c r="M60" s="33"/>
      <c r="N60" s="33" t="s">
        <v>37</v>
      </c>
      <c r="O60" s="33"/>
      <c r="P60" s="33"/>
      <c r="Q60" s="33"/>
      <c r="R60" s="33"/>
      <c r="S60" s="33"/>
      <c r="T60" s="3"/>
      <c r="U60" s="3"/>
      <c r="V60" s="61">
        <v>41</v>
      </c>
    </row>
    <row r="61" spans="1:22" ht="12.75">
      <c r="A61" s="58">
        <v>53</v>
      </c>
      <c r="B61" s="3" t="s">
        <v>110</v>
      </c>
      <c r="C61" s="35">
        <v>11.811</v>
      </c>
      <c r="D61" s="3">
        <v>49</v>
      </c>
      <c r="E61" s="33" t="s">
        <v>145</v>
      </c>
      <c r="F61" s="33" t="s">
        <v>34</v>
      </c>
      <c r="G61" s="33">
        <v>8</v>
      </c>
      <c r="H61" s="33" t="s">
        <v>35</v>
      </c>
      <c r="I61" s="34">
        <v>3.048</v>
      </c>
      <c r="J61" s="34">
        <v>1.524</v>
      </c>
      <c r="K61" s="3">
        <v>90</v>
      </c>
      <c r="L61" s="52" t="s">
        <v>36</v>
      </c>
      <c r="M61" s="33"/>
      <c r="N61" s="33" t="s">
        <v>37</v>
      </c>
      <c r="O61" s="33"/>
      <c r="P61" s="33"/>
      <c r="Q61" s="33"/>
      <c r="R61" s="33"/>
      <c r="S61" s="33"/>
      <c r="T61" s="3"/>
      <c r="U61" s="3"/>
      <c r="V61" s="61">
        <v>41</v>
      </c>
    </row>
    <row r="62" spans="1:22" ht="12.75">
      <c r="A62" s="57">
        <v>54</v>
      </c>
      <c r="B62" s="3" t="s">
        <v>243</v>
      </c>
      <c r="C62" s="35">
        <v>8.382</v>
      </c>
      <c r="D62" s="3">
        <v>51</v>
      </c>
      <c r="E62" s="33" t="s">
        <v>145</v>
      </c>
      <c r="F62" s="33" t="s">
        <v>34</v>
      </c>
      <c r="G62" s="33">
        <v>8</v>
      </c>
      <c r="H62" s="33" t="s">
        <v>145</v>
      </c>
      <c r="I62" s="34">
        <v>33.528</v>
      </c>
      <c r="J62" s="34">
        <v>1.524</v>
      </c>
      <c r="K62" s="3">
        <v>0</v>
      </c>
      <c r="L62" s="52" t="s">
        <v>145</v>
      </c>
      <c r="M62" s="33"/>
      <c r="N62" s="33"/>
      <c r="O62" s="33"/>
      <c r="P62" s="33" t="s">
        <v>37</v>
      </c>
      <c r="Q62" s="33"/>
      <c r="R62" s="33"/>
      <c r="S62" s="33"/>
      <c r="T62" s="3"/>
      <c r="U62" s="3"/>
      <c r="V62" s="61">
        <v>51</v>
      </c>
    </row>
    <row r="63" spans="1:22" ht="12.75">
      <c r="A63" s="58">
        <v>55</v>
      </c>
      <c r="B63" s="3" t="s">
        <v>244</v>
      </c>
      <c r="C63" s="35">
        <v>8.382</v>
      </c>
      <c r="D63" s="3">
        <v>51</v>
      </c>
      <c r="E63" s="33" t="s">
        <v>145</v>
      </c>
      <c r="F63" s="33" t="s">
        <v>34</v>
      </c>
      <c r="G63" s="33">
        <v>8</v>
      </c>
      <c r="H63" s="33" t="s">
        <v>145</v>
      </c>
      <c r="I63" s="34">
        <v>43.586400000000005</v>
      </c>
      <c r="J63" s="34">
        <v>1.524</v>
      </c>
      <c r="K63" s="3">
        <v>0</v>
      </c>
      <c r="L63" s="52" t="s">
        <v>145</v>
      </c>
      <c r="M63" s="33"/>
      <c r="N63" s="33"/>
      <c r="O63" s="33"/>
      <c r="P63" s="33"/>
      <c r="Q63" s="33"/>
      <c r="R63" s="33" t="s">
        <v>37</v>
      </c>
      <c r="S63" s="33"/>
      <c r="T63" s="3">
        <v>90</v>
      </c>
      <c r="U63" s="3">
        <v>90</v>
      </c>
      <c r="V63" s="61">
        <v>51</v>
      </c>
    </row>
    <row r="64" spans="1:22" ht="12.75">
      <c r="A64" s="57">
        <v>56</v>
      </c>
      <c r="B64" s="3" t="s">
        <v>203</v>
      </c>
      <c r="C64" s="35">
        <v>5.6388</v>
      </c>
      <c r="D64" s="3">
        <v>56</v>
      </c>
      <c r="E64" s="33" t="s">
        <v>145</v>
      </c>
      <c r="F64" s="33" t="s">
        <v>34</v>
      </c>
      <c r="G64" s="33">
        <v>8</v>
      </c>
      <c r="H64" s="33" t="s">
        <v>145</v>
      </c>
      <c r="I64" s="34">
        <v>18.288</v>
      </c>
      <c r="J64" s="34">
        <v>1.524</v>
      </c>
      <c r="K64" s="3">
        <v>0</v>
      </c>
      <c r="L64" s="52" t="s">
        <v>145</v>
      </c>
      <c r="M64" s="33"/>
      <c r="N64" s="33"/>
      <c r="O64" s="33"/>
      <c r="P64" s="33"/>
      <c r="Q64" s="33"/>
      <c r="R64" s="33" t="s">
        <v>37</v>
      </c>
      <c r="S64" s="33"/>
      <c r="T64" s="3"/>
      <c r="U64" s="3"/>
      <c r="V64" s="61">
        <v>56</v>
      </c>
    </row>
    <row r="65" spans="1:22" ht="12.75">
      <c r="A65" s="58">
        <v>57</v>
      </c>
      <c r="B65" s="3" t="s">
        <v>204</v>
      </c>
      <c r="C65" s="35">
        <v>5.6388</v>
      </c>
      <c r="D65" s="3">
        <v>56</v>
      </c>
      <c r="E65" s="33" t="s">
        <v>145</v>
      </c>
      <c r="F65" s="33" t="s">
        <v>34</v>
      </c>
      <c r="G65" s="33">
        <v>8</v>
      </c>
      <c r="H65" s="33" t="s">
        <v>145</v>
      </c>
      <c r="I65" s="34">
        <v>20.4216</v>
      </c>
      <c r="J65" s="34">
        <v>1.524</v>
      </c>
      <c r="K65" s="3">
        <v>0</v>
      </c>
      <c r="L65" s="52" t="s">
        <v>145</v>
      </c>
      <c r="M65" s="33"/>
      <c r="N65" s="33"/>
      <c r="O65" s="33"/>
      <c r="P65" s="33"/>
      <c r="Q65" s="33"/>
      <c r="R65" s="33"/>
      <c r="S65" s="33" t="s">
        <v>37</v>
      </c>
      <c r="T65" s="3"/>
      <c r="U65" s="3"/>
      <c r="V65" s="61">
        <v>56</v>
      </c>
    </row>
    <row r="66" spans="1:22" ht="12.75">
      <c r="A66" s="57">
        <v>58</v>
      </c>
      <c r="B66" s="3" t="s">
        <v>89</v>
      </c>
      <c r="C66" s="35">
        <v>5.6388</v>
      </c>
      <c r="D66" s="3">
        <v>56</v>
      </c>
      <c r="E66" s="33" t="s">
        <v>145</v>
      </c>
      <c r="F66" s="33" t="s">
        <v>34</v>
      </c>
      <c r="G66" s="33">
        <v>8</v>
      </c>
      <c r="H66" s="33" t="s">
        <v>145</v>
      </c>
      <c r="I66" s="34">
        <v>21.336000000000002</v>
      </c>
      <c r="J66" s="34">
        <v>1.524</v>
      </c>
      <c r="K66" s="3">
        <v>90</v>
      </c>
      <c r="L66" s="52" t="s">
        <v>36</v>
      </c>
      <c r="M66" s="33"/>
      <c r="N66" s="33"/>
      <c r="O66" s="33"/>
      <c r="P66" s="33"/>
      <c r="Q66" s="33"/>
      <c r="R66" s="33"/>
      <c r="S66" s="33" t="s">
        <v>37</v>
      </c>
      <c r="T66" s="3"/>
      <c r="U66" s="3"/>
      <c r="V66" s="61">
        <v>34</v>
      </c>
    </row>
    <row r="67" spans="1:22" ht="12.75">
      <c r="A67" s="58">
        <v>59</v>
      </c>
      <c r="B67" s="3" t="s">
        <v>104</v>
      </c>
      <c r="C67" s="35">
        <v>2.5526999999999997</v>
      </c>
      <c r="D67" s="3">
        <v>63</v>
      </c>
      <c r="E67" s="33" t="s">
        <v>145</v>
      </c>
      <c r="F67" s="33" t="s">
        <v>34</v>
      </c>
      <c r="G67" s="33">
        <v>8</v>
      </c>
      <c r="H67" s="33" t="s">
        <v>35</v>
      </c>
      <c r="I67" s="34">
        <v>18.288</v>
      </c>
      <c r="J67" s="34">
        <v>1.8288000000000002</v>
      </c>
      <c r="K67" s="3">
        <v>90</v>
      </c>
      <c r="L67" s="52" t="s">
        <v>36</v>
      </c>
      <c r="M67" s="33"/>
      <c r="N67" s="33"/>
      <c r="O67" s="33"/>
      <c r="P67" s="33"/>
      <c r="Q67" s="33" t="s">
        <v>37</v>
      </c>
      <c r="R67" s="33"/>
      <c r="S67" s="33"/>
      <c r="T67" s="3"/>
      <c r="U67" s="3">
        <v>0</v>
      </c>
      <c r="V67" s="61">
        <v>27</v>
      </c>
    </row>
    <row r="68" spans="1:22" ht="12.75">
      <c r="A68" s="57">
        <v>60</v>
      </c>
      <c r="B68" s="3" t="s">
        <v>131</v>
      </c>
      <c r="C68" s="35">
        <v>3.2003999999999997</v>
      </c>
      <c r="D68" s="3">
        <v>69</v>
      </c>
      <c r="E68" s="33" t="s">
        <v>145</v>
      </c>
      <c r="F68" s="33" t="s">
        <v>34</v>
      </c>
      <c r="G68" s="33">
        <v>8</v>
      </c>
      <c r="H68" s="33" t="s">
        <v>145</v>
      </c>
      <c r="I68" s="34">
        <v>18.288</v>
      </c>
      <c r="J68" s="34">
        <v>1.8288000000000002</v>
      </c>
      <c r="K68" s="3">
        <v>90</v>
      </c>
      <c r="L68" s="52" t="s">
        <v>36</v>
      </c>
      <c r="M68" s="33"/>
      <c r="N68" s="33"/>
      <c r="O68" s="33"/>
      <c r="P68" s="33" t="s">
        <v>37</v>
      </c>
      <c r="Q68" s="33"/>
      <c r="R68" s="33"/>
      <c r="S68" s="33"/>
      <c r="T68" s="3"/>
      <c r="U68" s="3"/>
      <c r="V68" s="61">
        <v>21</v>
      </c>
    </row>
    <row r="69" spans="1:22" ht="12.75">
      <c r="A69" s="58">
        <v>61</v>
      </c>
      <c r="B69" s="3" t="s">
        <v>132</v>
      </c>
      <c r="C69" s="35">
        <v>3.2003999999999997</v>
      </c>
      <c r="D69" s="3">
        <v>69</v>
      </c>
      <c r="E69" s="33" t="s">
        <v>145</v>
      </c>
      <c r="F69" s="33" t="s">
        <v>34</v>
      </c>
      <c r="G69" s="33">
        <v>8</v>
      </c>
      <c r="H69" s="33" t="s">
        <v>145</v>
      </c>
      <c r="I69" s="34">
        <v>13.716000000000001</v>
      </c>
      <c r="J69" s="34">
        <v>1.6764000000000001</v>
      </c>
      <c r="K69" s="3">
        <v>90</v>
      </c>
      <c r="L69" s="52" t="s">
        <v>36</v>
      </c>
      <c r="M69" s="33"/>
      <c r="N69" s="33"/>
      <c r="O69" s="33"/>
      <c r="P69" s="33" t="s">
        <v>37</v>
      </c>
      <c r="Q69" s="33"/>
      <c r="R69" s="33"/>
      <c r="S69" s="33"/>
      <c r="T69" s="3"/>
      <c r="U69" s="3"/>
      <c r="V69" s="61">
        <v>21</v>
      </c>
    </row>
    <row r="70" spans="1:22" ht="12.75">
      <c r="A70" s="57">
        <v>62</v>
      </c>
      <c r="B70" s="3" t="s">
        <v>133</v>
      </c>
      <c r="C70" s="35">
        <v>3.2003999999999997</v>
      </c>
      <c r="D70" s="3">
        <v>69</v>
      </c>
      <c r="E70" s="33" t="s">
        <v>145</v>
      </c>
      <c r="F70" s="33" t="s">
        <v>34</v>
      </c>
      <c r="G70" s="33">
        <v>8</v>
      </c>
      <c r="H70" s="33" t="s">
        <v>145</v>
      </c>
      <c r="I70" s="34">
        <v>8.5344</v>
      </c>
      <c r="J70" s="34">
        <v>1.0668</v>
      </c>
      <c r="K70" s="3">
        <v>90</v>
      </c>
      <c r="L70" s="52" t="s">
        <v>36</v>
      </c>
      <c r="M70" s="33"/>
      <c r="N70" s="33"/>
      <c r="O70" s="33"/>
      <c r="P70" s="33" t="s">
        <v>37</v>
      </c>
      <c r="Q70" s="33"/>
      <c r="R70" s="33"/>
      <c r="S70" s="33"/>
      <c r="T70" s="3"/>
      <c r="U70" s="3"/>
      <c r="V70" s="61">
        <v>21</v>
      </c>
    </row>
    <row r="71" spans="1:22" ht="12.75">
      <c r="A71" s="58">
        <v>63</v>
      </c>
      <c r="B71" s="3" t="s">
        <v>169</v>
      </c>
      <c r="C71" s="35">
        <v>9.2583</v>
      </c>
      <c r="D71" s="3">
        <v>78</v>
      </c>
      <c r="E71" s="33" t="s">
        <v>145</v>
      </c>
      <c r="F71" s="33" t="s">
        <v>34</v>
      </c>
      <c r="G71" s="33">
        <v>6</v>
      </c>
      <c r="H71" s="33" t="s">
        <v>145</v>
      </c>
      <c r="I71" s="34">
        <v>27.432000000000002</v>
      </c>
      <c r="J71" s="34">
        <v>1.8288000000000002</v>
      </c>
      <c r="K71" s="3">
        <v>0</v>
      </c>
      <c r="L71" s="52" t="s">
        <v>145</v>
      </c>
      <c r="M71" s="33"/>
      <c r="N71" s="33"/>
      <c r="O71" s="33" t="s">
        <v>37</v>
      </c>
      <c r="P71" s="33"/>
      <c r="Q71" s="33"/>
      <c r="R71" s="33"/>
      <c r="S71" s="33"/>
      <c r="T71" s="3"/>
      <c r="U71" s="3"/>
      <c r="V71" s="61">
        <v>78</v>
      </c>
    </row>
    <row r="72" spans="1:22" ht="12.75">
      <c r="A72" s="57">
        <v>64</v>
      </c>
      <c r="B72" s="3" t="s">
        <v>168</v>
      </c>
      <c r="C72" s="35">
        <v>9.2583</v>
      </c>
      <c r="D72" s="3">
        <v>78</v>
      </c>
      <c r="E72" s="33" t="s">
        <v>145</v>
      </c>
      <c r="F72" s="33" t="s">
        <v>34</v>
      </c>
      <c r="G72" s="33">
        <v>6</v>
      </c>
      <c r="H72" s="33" t="s">
        <v>145</v>
      </c>
      <c r="I72" s="34">
        <v>19.5072</v>
      </c>
      <c r="J72" s="34">
        <v>1.8288000000000002</v>
      </c>
      <c r="K72" s="3">
        <v>0</v>
      </c>
      <c r="L72" s="52" t="s">
        <v>145</v>
      </c>
      <c r="M72" s="33"/>
      <c r="N72" s="33"/>
      <c r="O72" s="33"/>
      <c r="P72" s="33"/>
      <c r="Q72" s="33"/>
      <c r="R72" s="33"/>
      <c r="S72" s="33" t="s">
        <v>37</v>
      </c>
      <c r="T72" s="3">
        <v>270</v>
      </c>
      <c r="U72" s="3"/>
      <c r="V72" s="61">
        <v>78</v>
      </c>
    </row>
    <row r="73" spans="1:22" ht="12.75">
      <c r="A73" s="58">
        <v>65</v>
      </c>
      <c r="B73" s="3" t="s">
        <v>233</v>
      </c>
      <c r="C73" s="35">
        <v>2.667</v>
      </c>
      <c r="D73" s="3">
        <v>83</v>
      </c>
      <c r="E73" s="33" t="s">
        <v>145</v>
      </c>
      <c r="F73" s="33" t="s">
        <v>34</v>
      </c>
      <c r="G73" s="33">
        <v>8</v>
      </c>
      <c r="H73" s="33" t="s">
        <v>145</v>
      </c>
      <c r="I73" s="34">
        <v>6.096</v>
      </c>
      <c r="J73" s="34">
        <v>0.45720000000000005</v>
      </c>
      <c r="K73" s="3">
        <v>0</v>
      </c>
      <c r="L73" s="52" t="s">
        <v>145</v>
      </c>
      <c r="M73" s="33"/>
      <c r="N73" s="33" t="s">
        <v>37</v>
      </c>
      <c r="O73" s="33"/>
      <c r="P73" s="33"/>
      <c r="Q73" s="33"/>
      <c r="R73" s="33"/>
      <c r="S73" s="33"/>
      <c r="T73" s="3"/>
      <c r="U73" s="3"/>
      <c r="V73" s="61">
        <v>83</v>
      </c>
    </row>
    <row r="74" spans="1:22" ht="12.75">
      <c r="A74" s="57">
        <v>66</v>
      </c>
      <c r="B74" s="3" t="s">
        <v>234</v>
      </c>
      <c r="C74" s="35">
        <v>2.667</v>
      </c>
      <c r="D74" s="3">
        <v>83</v>
      </c>
      <c r="E74" s="33" t="s">
        <v>145</v>
      </c>
      <c r="F74" s="33" t="s">
        <v>34</v>
      </c>
      <c r="G74" s="33">
        <v>8</v>
      </c>
      <c r="H74" s="33" t="s">
        <v>145</v>
      </c>
      <c r="I74" s="34">
        <v>6.096</v>
      </c>
      <c r="J74" s="34">
        <v>1.2192</v>
      </c>
      <c r="K74" s="3">
        <v>0</v>
      </c>
      <c r="L74" s="52" t="s">
        <v>145</v>
      </c>
      <c r="M74" s="33"/>
      <c r="N74" s="33" t="s">
        <v>37</v>
      </c>
      <c r="O74" s="33"/>
      <c r="P74" s="33"/>
      <c r="Q74" s="33"/>
      <c r="R74" s="33"/>
      <c r="S74" s="33"/>
      <c r="T74" s="3"/>
      <c r="U74" s="3"/>
      <c r="V74" s="61">
        <v>83</v>
      </c>
    </row>
    <row r="75" spans="1:22" ht="12.75">
      <c r="A75" s="58">
        <v>67</v>
      </c>
      <c r="B75" s="3" t="s">
        <v>231</v>
      </c>
      <c r="C75" s="35">
        <v>2.667</v>
      </c>
      <c r="D75" s="3">
        <v>83</v>
      </c>
      <c r="E75" s="33" t="s">
        <v>145</v>
      </c>
      <c r="F75" s="33" t="s">
        <v>34</v>
      </c>
      <c r="G75" s="33">
        <v>8</v>
      </c>
      <c r="H75" s="33" t="s">
        <v>145</v>
      </c>
      <c r="I75" s="34">
        <v>32.308800000000005</v>
      </c>
      <c r="J75" s="34">
        <v>1.524</v>
      </c>
      <c r="K75" s="3">
        <v>0</v>
      </c>
      <c r="L75" s="52" t="s">
        <v>145</v>
      </c>
      <c r="M75" s="33"/>
      <c r="N75" s="33"/>
      <c r="O75" s="33"/>
      <c r="P75" s="33"/>
      <c r="Q75" s="33" t="s">
        <v>37</v>
      </c>
      <c r="R75" s="33"/>
      <c r="S75" s="33"/>
      <c r="T75" s="3"/>
      <c r="U75" s="3">
        <v>270</v>
      </c>
      <c r="V75" s="61">
        <v>83</v>
      </c>
    </row>
    <row r="76" spans="1:22" ht="12.75">
      <c r="A76" s="57">
        <v>68</v>
      </c>
      <c r="B76" s="3" t="s">
        <v>232</v>
      </c>
      <c r="C76" s="35">
        <v>2.667</v>
      </c>
      <c r="D76" s="3">
        <v>83</v>
      </c>
      <c r="E76" s="33" t="s">
        <v>145</v>
      </c>
      <c r="F76" s="33" t="s">
        <v>34</v>
      </c>
      <c r="G76" s="33">
        <v>8</v>
      </c>
      <c r="H76" s="33" t="s">
        <v>145</v>
      </c>
      <c r="I76" s="34">
        <v>28.651200000000003</v>
      </c>
      <c r="J76" s="34">
        <v>1.524</v>
      </c>
      <c r="K76" s="3">
        <v>0</v>
      </c>
      <c r="L76" s="52" t="s">
        <v>145</v>
      </c>
      <c r="M76" s="33"/>
      <c r="N76" s="33"/>
      <c r="O76" s="33"/>
      <c r="P76" s="33"/>
      <c r="Q76" s="33"/>
      <c r="R76" s="33" t="s">
        <v>37</v>
      </c>
      <c r="S76" s="33"/>
      <c r="T76" s="3"/>
      <c r="U76" s="3"/>
      <c r="V76" s="61">
        <v>83</v>
      </c>
    </row>
    <row r="77" spans="1:22" ht="12.75">
      <c r="A77" s="58">
        <v>69</v>
      </c>
      <c r="B77" s="3" t="s">
        <v>115</v>
      </c>
      <c r="C77" s="35">
        <v>2.667</v>
      </c>
      <c r="D77" s="3">
        <v>83</v>
      </c>
      <c r="E77" s="33" t="s">
        <v>145</v>
      </c>
      <c r="F77" s="33" t="s">
        <v>34</v>
      </c>
      <c r="G77" s="33">
        <v>8</v>
      </c>
      <c r="H77" s="33" t="s">
        <v>145</v>
      </c>
      <c r="I77" s="34">
        <v>18.288</v>
      </c>
      <c r="J77" s="34">
        <v>1.524</v>
      </c>
      <c r="K77" s="3">
        <v>90</v>
      </c>
      <c r="L77" s="52" t="s">
        <v>36</v>
      </c>
      <c r="M77" s="33"/>
      <c r="N77" s="33" t="s">
        <v>37</v>
      </c>
      <c r="O77" s="33"/>
      <c r="P77" s="33"/>
      <c r="Q77" s="33"/>
      <c r="R77" s="33"/>
      <c r="S77" s="33"/>
      <c r="T77" s="3"/>
      <c r="U77" s="3"/>
      <c r="V77" s="61">
        <v>7</v>
      </c>
    </row>
    <row r="78" spans="1:22" ht="12.75">
      <c r="A78" s="57">
        <v>70</v>
      </c>
      <c r="B78" s="3" t="s">
        <v>242</v>
      </c>
      <c r="C78" s="35">
        <v>14.1732</v>
      </c>
      <c r="D78" s="3">
        <v>106</v>
      </c>
      <c r="E78" s="33" t="s">
        <v>343</v>
      </c>
      <c r="F78" s="33" t="s">
        <v>34</v>
      </c>
      <c r="G78" s="33">
        <v>7</v>
      </c>
      <c r="H78" s="33" t="s">
        <v>145</v>
      </c>
      <c r="I78" s="34">
        <v>10.972800000000001</v>
      </c>
      <c r="J78" s="34">
        <v>1.524</v>
      </c>
      <c r="K78" s="3">
        <v>0</v>
      </c>
      <c r="L78" s="52" t="s">
        <v>145</v>
      </c>
      <c r="M78" s="33"/>
      <c r="N78" s="33"/>
      <c r="O78" s="33"/>
      <c r="P78" s="33"/>
      <c r="Q78" s="33"/>
      <c r="R78" s="33" t="s">
        <v>37</v>
      </c>
      <c r="S78" s="33"/>
      <c r="T78" s="3"/>
      <c r="U78" s="3"/>
      <c r="V78" s="61">
        <v>106</v>
      </c>
    </row>
    <row r="79" spans="1:22" ht="12.75">
      <c r="A79" s="58">
        <v>71</v>
      </c>
      <c r="B79" s="3" t="s">
        <v>124</v>
      </c>
      <c r="C79" s="35">
        <v>14.1732</v>
      </c>
      <c r="D79" s="3">
        <v>106</v>
      </c>
      <c r="E79" s="33" t="s">
        <v>343</v>
      </c>
      <c r="F79" s="33" t="s">
        <v>34</v>
      </c>
      <c r="G79" s="33">
        <v>7</v>
      </c>
      <c r="H79" s="33" t="s">
        <v>145</v>
      </c>
      <c r="I79" s="34">
        <v>13.716000000000001</v>
      </c>
      <c r="J79" s="34">
        <v>1.524</v>
      </c>
      <c r="K79" s="3">
        <v>90</v>
      </c>
      <c r="L79" s="52" t="s">
        <v>36</v>
      </c>
      <c r="M79" s="33"/>
      <c r="N79" s="33"/>
      <c r="O79" s="33"/>
      <c r="P79" s="33"/>
      <c r="Q79" s="33"/>
      <c r="R79" s="33" t="s">
        <v>37</v>
      </c>
      <c r="S79" s="33"/>
      <c r="T79" s="3"/>
      <c r="U79" s="3"/>
      <c r="V79" s="61">
        <v>16</v>
      </c>
    </row>
    <row r="80" spans="1:22" ht="12.75">
      <c r="A80" s="57">
        <v>72</v>
      </c>
      <c r="B80" s="3" t="s">
        <v>250</v>
      </c>
      <c r="C80" s="35">
        <v>3.5433</v>
      </c>
      <c r="D80" s="3">
        <v>109</v>
      </c>
      <c r="E80" s="33" t="s">
        <v>145</v>
      </c>
      <c r="F80" s="33" t="s">
        <v>34</v>
      </c>
      <c r="G80" s="33">
        <v>8</v>
      </c>
      <c r="H80" s="33" t="s">
        <v>145</v>
      </c>
      <c r="I80" s="34">
        <v>11.5824</v>
      </c>
      <c r="J80" s="34">
        <v>1.9812</v>
      </c>
      <c r="K80" s="3">
        <v>0</v>
      </c>
      <c r="L80" s="52" t="s">
        <v>145</v>
      </c>
      <c r="M80" s="33"/>
      <c r="N80" s="33"/>
      <c r="O80" s="33"/>
      <c r="P80" s="33"/>
      <c r="Q80" s="33" t="s">
        <v>37</v>
      </c>
      <c r="R80" s="33"/>
      <c r="S80" s="33"/>
      <c r="T80" s="3"/>
      <c r="U80" s="3">
        <v>270</v>
      </c>
      <c r="V80" s="61">
        <v>109</v>
      </c>
    </row>
    <row r="81" spans="1:22" ht="12.75">
      <c r="A81" s="58">
        <v>73</v>
      </c>
      <c r="B81" s="3" t="s">
        <v>228</v>
      </c>
      <c r="C81" s="35">
        <v>16.4592</v>
      </c>
      <c r="D81" s="3">
        <v>110</v>
      </c>
      <c r="E81" s="33" t="s">
        <v>343</v>
      </c>
      <c r="F81" s="33" t="s">
        <v>34</v>
      </c>
      <c r="G81" s="33">
        <v>7</v>
      </c>
      <c r="H81" s="33" t="s">
        <v>47</v>
      </c>
      <c r="I81" s="34">
        <v>22.86</v>
      </c>
      <c r="J81" s="34">
        <v>1.8288000000000002</v>
      </c>
      <c r="K81" s="3">
        <v>0</v>
      </c>
      <c r="L81" s="40" t="s">
        <v>145</v>
      </c>
      <c r="M81" s="33"/>
      <c r="N81" s="33" t="s">
        <v>37</v>
      </c>
      <c r="O81" s="33"/>
      <c r="P81" s="33"/>
      <c r="Q81" s="33"/>
      <c r="R81" s="33"/>
      <c r="S81" s="33"/>
      <c r="T81" s="3"/>
      <c r="U81" s="3"/>
      <c r="V81" s="61">
        <v>110</v>
      </c>
    </row>
    <row r="82" spans="1:22" ht="12.75">
      <c r="A82" s="57">
        <v>74</v>
      </c>
      <c r="B82" s="3" t="s">
        <v>229</v>
      </c>
      <c r="C82" s="35">
        <v>16.4592</v>
      </c>
      <c r="D82" s="3">
        <v>110</v>
      </c>
      <c r="E82" s="33" t="s">
        <v>343</v>
      </c>
      <c r="F82" s="33" t="s">
        <v>34</v>
      </c>
      <c r="G82" s="33">
        <v>7</v>
      </c>
      <c r="H82" s="33" t="s">
        <v>47</v>
      </c>
      <c r="I82" s="34">
        <v>9.144</v>
      </c>
      <c r="J82" s="34">
        <v>1.8288000000000002</v>
      </c>
      <c r="K82" s="3">
        <v>0</v>
      </c>
      <c r="L82" s="40" t="s">
        <v>145</v>
      </c>
      <c r="M82" s="33"/>
      <c r="N82" s="33" t="s">
        <v>37</v>
      </c>
      <c r="O82" s="33"/>
      <c r="P82" s="33"/>
      <c r="Q82" s="33"/>
      <c r="R82" s="33"/>
      <c r="S82" s="33"/>
      <c r="T82" s="3"/>
      <c r="U82" s="3"/>
      <c r="V82" s="61">
        <v>110</v>
      </c>
    </row>
    <row r="83" spans="1:22" ht="12.75">
      <c r="A83" s="58">
        <v>75</v>
      </c>
      <c r="B83" s="3" t="s">
        <v>249</v>
      </c>
      <c r="C83" s="35">
        <v>14.7828</v>
      </c>
      <c r="D83" s="3">
        <v>110</v>
      </c>
      <c r="E83" s="33" t="s">
        <v>343</v>
      </c>
      <c r="F83" s="33" t="s">
        <v>34</v>
      </c>
      <c r="G83" s="33">
        <v>8</v>
      </c>
      <c r="H83" s="33" t="s">
        <v>145</v>
      </c>
      <c r="I83" s="34">
        <v>31.3944</v>
      </c>
      <c r="J83" s="34">
        <v>1.8288000000000002</v>
      </c>
      <c r="K83" s="3">
        <v>0</v>
      </c>
      <c r="L83" s="52" t="s">
        <v>145</v>
      </c>
      <c r="M83" s="33"/>
      <c r="N83" s="33"/>
      <c r="O83" s="33"/>
      <c r="P83" s="33"/>
      <c r="Q83" s="33"/>
      <c r="R83" s="33" t="s">
        <v>37</v>
      </c>
      <c r="S83" s="33"/>
      <c r="T83" s="3"/>
      <c r="U83" s="3"/>
      <c r="V83" s="61">
        <v>110</v>
      </c>
    </row>
    <row r="84" spans="1:22" ht="12.75">
      <c r="A84" s="57">
        <v>76</v>
      </c>
      <c r="B84" s="3" t="s">
        <v>113</v>
      </c>
      <c r="C84" s="35">
        <v>16.4592</v>
      </c>
      <c r="D84" s="3">
        <v>110</v>
      </c>
      <c r="E84" s="33" t="s">
        <v>343</v>
      </c>
      <c r="F84" s="33" t="s">
        <v>34</v>
      </c>
      <c r="G84" s="33">
        <v>7</v>
      </c>
      <c r="H84" s="33" t="s">
        <v>47</v>
      </c>
      <c r="I84" s="34">
        <v>14.630400000000002</v>
      </c>
      <c r="J84" s="34">
        <v>1.8288000000000002</v>
      </c>
      <c r="K84" s="3">
        <v>90</v>
      </c>
      <c r="L84" s="40" t="s">
        <v>36</v>
      </c>
      <c r="M84" s="33"/>
      <c r="N84" s="33" t="s">
        <v>37</v>
      </c>
      <c r="O84" s="33"/>
      <c r="P84" s="33"/>
      <c r="Q84" s="33"/>
      <c r="R84" s="33"/>
      <c r="S84" s="33"/>
      <c r="T84" s="3"/>
      <c r="U84" s="3"/>
      <c r="V84" s="61">
        <v>20</v>
      </c>
    </row>
    <row r="85" spans="1:22" ht="12.75">
      <c r="A85" s="58">
        <v>77</v>
      </c>
      <c r="B85" s="3" t="s">
        <v>46</v>
      </c>
      <c r="C85" s="35">
        <v>5.8674</v>
      </c>
      <c r="D85" s="3">
        <v>110</v>
      </c>
      <c r="E85" s="33" t="s">
        <v>145</v>
      </c>
      <c r="F85" s="33" t="s">
        <v>34</v>
      </c>
      <c r="G85" s="33">
        <v>8</v>
      </c>
      <c r="H85" s="33" t="s">
        <v>47</v>
      </c>
      <c r="I85" s="34">
        <v>23.1648</v>
      </c>
      <c r="J85" s="34">
        <v>0</v>
      </c>
      <c r="K85" s="3">
        <v>90</v>
      </c>
      <c r="L85" s="40" t="s">
        <v>36</v>
      </c>
      <c r="M85" s="33"/>
      <c r="N85" s="33"/>
      <c r="O85" s="33"/>
      <c r="P85" s="33" t="s">
        <v>37</v>
      </c>
      <c r="Q85" s="33"/>
      <c r="R85" s="33"/>
      <c r="S85" s="33"/>
      <c r="T85" s="3"/>
      <c r="U85" s="3"/>
      <c r="V85" s="61">
        <v>20</v>
      </c>
    </row>
    <row r="86" spans="1:22" ht="12.75">
      <c r="A86" s="57">
        <v>78</v>
      </c>
      <c r="B86" s="3" t="s">
        <v>48</v>
      </c>
      <c r="C86" s="35">
        <v>5.8674</v>
      </c>
      <c r="D86" s="3">
        <v>110</v>
      </c>
      <c r="E86" s="33" t="s">
        <v>145</v>
      </c>
      <c r="F86" s="33" t="s">
        <v>34</v>
      </c>
      <c r="G86" s="33">
        <v>8</v>
      </c>
      <c r="H86" s="33" t="s">
        <v>47</v>
      </c>
      <c r="I86" s="34">
        <v>23.1648</v>
      </c>
      <c r="J86" s="34">
        <v>0</v>
      </c>
      <c r="K86" s="3">
        <v>90</v>
      </c>
      <c r="L86" s="40" t="s">
        <v>36</v>
      </c>
      <c r="M86" s="33"/>
      <c r="N86" s="33"/>
      <c r="O86" s="33"/>
      <c r="P86" s="33"/>
      <c r="Q86" s="33"/>
      <c r="R86" s="33" t="s">
        <v>37</v>
      </c>
      <c r="S86" s="33"/>
      <c r="T86" s="3">
        <v>0</v>
      </c>
      <c r="U86" s="3"/>
      <c r="V86" s="61">
        <v>20</v>
      </c>
    </row>
    <row r="87" spans="1:22" ht="12.75">
      <c r="A87" s="58">
        <v>79</v>
      </c>
      <c r="B87" s="3" t="s">
        <v>218</v>
      </c>
      <c r="C87" s="35">
        <v>10.5918</v>
      </c>
      <c r="D87" s="3">
        <v>115</v>
      </c>
      <c r="E87" s="33" t="s">
        <v>145</v>
      </c>
      <c r="F87" s="33" t="s">
        <v>34</v>
      </c>
      <c r="G87" s="33">
        <v>8</v>
      </c>
      <c r="H87" s="33" t="s">
        <v>145</v>
      </c>
      <c r="I87" s="34">
        <v>9.144</v>
      </c>
      <c r="J87" s="34">
        <v>1.2192</v>
      </c>
      <c r="K87" s="3">
        <v>0</v>
      </c>
      <c r="L87" s="52" t="s">
        <v>145</v>
      </c>
      <c r="M87" s="33"/>
      <c r="N87" s="33" t="s">
        <v>37</v>
      </c>
      <c r="O87" s="33"/>
      <c r="P87" s="33"/>
      <c r="Q87" s="33"/>
      <c r="R87" s="33"/>
      <c r="S87" s="33"/>
      <c r="T87" s="3"/>
      <c r="U87" s="3"/>
      <c r="V87" s="61">
        <v>115</v>
      </c>
    </row>
    <row r="88" spans="1:22" ht="12.75">
      <c r="A88" s="57">
        <v>80</v>
      </c>
      <c r="B88" s="3" t="s">
        <v>101</v>
      </c>
      <c r="C88" s="35">
        <v>10.5918</v>
      </c>
      <c r="D88" s="3">
        <v>115</v>
      </c>
      <c r="E88" s="33" t="s">
        <v>145</v>
      </c>
      <c r="F88" s="33" t="s">
        <v>34</v>
      </c>
      <c r="G88" s="33">
        <v>8</v>
      </c>
      <c r="H88" s="33" t="s">
        <v>145</v>
      </c>
      <c r="I88" s="34">
        <v>19.812</v>
      </c>
      <c r="J88" s="34">
        <v>1.524</v>
      </c>
      <c r="K88" s="3">
        <v>90</v>
      </c>
      <c r="L88" s="52" t="s">
        <v>36</v>
      </c>
      <c r="M88" s="33"/>
      <c r="N88" s="33"/>
      <c r="O88" s="33"/>
      <c r="P88" s="33"/>
      <c r="Q88" s="33"/>
      <c r="R88" s="33"/>
      <c r="S88" s="33" t="s">
        <v>37</v>
      </c>
      <c r="T88" s="3">
        <v>180</v>
      </c>
      <c r="U88" s="3"/>
      <c r="V88" s="61">
        <v>25</v>
      </c>
    </row>
    <row r="89" spans="1:22" ht="12.75">
      <c r="A89" s="58">
        <v>81</v>
      </c>
      <c r="B89" s="3" t="s">
        <v>240</v>
      </c>
      <c r="C89" s="35">
        <v>10.5918</v>
      </c>
      <c r="D89" s="3">
        <v>116</v>
      </c>
      <c r="E89" s="33" t="s">
        <v>145</v>
      </c>
      <c r="F89" s="33" t="s">
        <v>34</v>
      </c>
      <c r="G89" s="33">
        <v>8</v>
      </c>
      <c r="H89" s="33" t="s">
        <v>145</v>
      </c>
      <c r="I89" s="34">
        <v>21.640800000000002</v>
      </c>
      <c r="J89" s="34">
        <v>1.2192</v>
      </c>
      <c r="K89" s="3">
        <v>0</v>
      </c>
      <c r="L89" s="52" t="s">
        <v>145</v>
      </c>
      <c r="M89" s="33"/>
      <c r="N89" s="33" t="s">
        <v>37</v>
      </c>
      <c r="O89" s="33"/>
      <c r="P89" s="33"/>
      <c r="Q89" s="33"/>
      <c r="R89" s="33"/>
      <c r="S89" s="33"/>
      <c r="T89" s="3"/>
      <c r="U89" s="3"/>
      <c r="V89" s="61">
        <v>116</v>
      </c>
    </row>
    <row r="90" spans="1:22" ht="12.75">
      <c r="A90" s="57">
        <v>82</v>
      </c>
      <c r="B90" s="3" t="s">
        <v>241</v>
      </c>
      <c r="C90" s="35">
        <v>10.5918</v>
      </c>
      <c r="D90" s="3">
        <v>116</v>
      </c>
      <c r="E90" s="33" t="s">
        <v>145</v>
      </c>
      <c r="F90" s="33" t="s">
        <v>34</v>
      </c>
      <c r="G90" s="33">
        <v>8</v>
      </c>
      <c r="H90" s="33" t="s">
        <v>145</v>
      </c>
      <c r="I90" s="34">
        <v>5.486400000000001</v>
      </c>
      <c r="J90" s="34">
        <v>1.2192</v>
      </c>
      <c r="K90" s="3">
        <v>0</v>
      </c>
      <c r="L90" s="52" t="s">
        <v>145</v>
      </c>
      <c r="M90" s="33"/>
      <c r="N90" s="33" t="s">
        <v>37</v>
      </c>
      <c r="O90" s="33"/>
      <c r="P90" s="33"/>
      <c r="Q90" s="33"/>
      <c r="R90" s="33"/>
      <c r="S90" s="33"/>
      <c r="T90" s="3"/>
      <c r="U90" s="3"/>
      <c r="V90" s="61">
        <v>116</v>
      </c>
    </row>
    <row r="91" spans="1:22" ht="12.75">
      <c r="A91" s="58">
        <v>83</v>
      </c>
      <c r="B91" s="3" t="s">
        <v>123</v>
      </c>
      <c r="C91" s="35">
        <v>10.5918</v>
      </c>
      <c r="D91" s="3">
        <v>116</v>
      </c>
      <c r="E91" s="33" t="s">
        <v>145</v>
      </c>
      <c r="F91" s="33" t="s">
        <v>34</v>
      </c>
      <c r="G91" s="33">
        <v>8</v>
      </c>
      <c r="H91" s="33" t="s">
        <v>145</v>
      </c>
      <c r="I91" s="34">
        <v>19.2024</v>
      </c>
      <c r="J91" s="34">
        <v>1.2192</v>
      </c>
      <c r="K91" s="3">
        <v>90</v>
      </c>
      <c r="L91" s="52" t="s">
        <v>36</v>
      </c>
      <c r="M91" s="33"/>
      <c r="N91" s="33"/>
      <c r="O91" s="33"/>
      <c r="P91" s="33"/>
      <c r="Q91" s="33"/>
      <c r="R91" s="33"/>
      <c r="S91" s="33" t="s">
        <v>37</v>
      </c>
      <c r="T91" s="3"/>
      <c r="U91" s="3"/>
      <c r="V91" s="61">
        <v>26</v>
      </c>
    </row>
    <row r="92" spans="1:22" ht="12.75">
      <c r="A92" s="57">
        <v>84</v>
      </c>
      <c r="B92" s="3" t="s">
        <v>190</v>
      </c>
      <c r="C92" s="35">
        <v>15.011399999999998</v>
      </c>
      <c r="D92" s="3">
        <v>120</v>
      </c>
      <c r="E92" s="33" t="s">
        <v>343</v>
      </c>
      <c r="F92" s="33" t="s">
        <v>34</v>
      </c>
      <c r="G92" s="33">
        <v>7</v>
      </c>
      <c r="H92" s="33" t="s">
        <v>145</v>
      </c>
      <c r="I92" s="34">
        <v>9.144</v>
      </c>
      <c r="J92" s="34">
        <v>1.8288000000000002</v>
      </c>
      <c r="K92" s="3">
        <v>0</v>
      </c>
      <c r="L92" s="52" t="s">
        <v>145</v>
      </c>
      <c r="M92" s="33"/>
      <c r="N92" s="33" t="s">
        <v>37</v>
      </c>
      <c r="O92" s="33"/>
      <c r="P92" s="33"/>
      <c r="Q92" s="33"/>
      <c r="R92" s="33"/>
      <c r="S92" s="33"/>
      <c r="T92" s="3"/>
      <c r="U92" s="3"/>
      <c r="V92" s="61">
        <v>120</v>
      </c>
    </row>
    <row r="93" spans="1:22" ht="12.75">
      <c r="A93" s="58">
        <v>85</v>
      </c>
      <c r="B93" s="3" t="s">
        <v>189</v>
      </c>
      <c r="C93" s="35">
        <v>15.011399999999998</v>
      </c>
      <c r="D93" s="3">
        <v>120</v>
      </c>
      <c r="E93" s="33" t="s">
        <v>343</v>
      </c>
      <c r="F93" s="33" t="s">
        <v>34</v>
      </c>
      <c r="G93" s="33">
        <v>7</v>
      </c>
      <c r="H93" s="33" t="s">
        <v>145</v>
      </c>
      <c r="I93" s="34">
        <v>38.1</v>
      </c>
      <c r="J93" s="34">
        <v>1.8288000000000002</v>
      </c>
      <c r="K93" s="3">
        <v>0</v>
      </c>
      <c r="L93" s="52" t="s">
        <v>145</v>
      </c>
      <c r="M93" s="33"/>
      <c r="N93" s="33"/>
      <c r="O93" s="33"/>
      <c r="P93" s="33"/>
      <c r="Q93" s="33"/>
      <c r="R93" s="33"/>
      <c r="S93" s="33" t="s">
        <v>37</v>
      </c>
      <c r="T93" s="3"/>
      <c r="U93" s="3"/>
      <c r="V93" s="61">
        <v>120</v>
      </c>
    </row>
    <row r="94" spans="1:22" ht="12.75">
      <c r="A94" s="57">
        <v>86</v>
      </c>
      <c r="B94" s="3" t="s">
        <v>81</v>
      </c>
      <c r="C94" s="35">
        <v>15.011399999999998</v>
      </c>
      <c r="D94" s="3">
        <v>120</v>
      </c>
      <c r="E94" s="33" t="s">
        <v>343</v>
      </c>
      <c r="F94" s="33" t="s">
        <v>34</v>
      </c>
      <c r="G94" s="33">
        <v>7</v>
      </c>
      <c r="H94" s="33" t="s">
        <v>145</v>
      </c>
      <c r="I94" s="34">
        <v>12.192</v>
      </c>
      <c r="J94" s="34">
        <v>1.8288000000000002</v>
      </c>
      <c r="K94" s="3">
        <v>90</v>
      </c>
      <c r="L94" s="52" t="s">
        <v>36</v>
      </c>
      <c r="M94" s="33"/>
      <c r="N94" s="33" t="s">
        <v>37</v>
      </c>
      <c r="O94" s="33"/>
      <c r="P94" s="33"/>
      <c r="Q94" s="33"/>
      <c r="R94" s="33"/>
      <c r="S94" s="33"/>
      <c r="T94" s="3"/>
      <c r="U94" s="3"/>
      <c r="V94" s="61">
        <v>30</v>
      </c>
    </row>
    <row r="95" spans="1:22" ht="12.75">
      <c r="A95" s="58">
        <v>87</v>
      </c>
      <c r="B95" s="3" t="s">
        <v>53</v>
      </c>
      <c r="C95" s="35">
        <v>13.9827</v>
      </c>
      <c r="D95" s="3">
        <v>121</v>
      </c>
      <c r="E95" s="33" t="s">
        <v>343</v>
      </c>
      <c r="F95" s="33" t="s">
        <v>41</v>
      </c>
      <c r="G95" s="33">
        <v>7</v>
      </c>
      <c r="H95" s="33" t="s">
        <v>35</v>
      </c>
      <c r="I95" s="34">
        <v>8.5344</v>
      </c>
      <c r="J95" s="34">
        <v>1.6764000000000001</v>
      </c>
      <c r="K95" s="3">
        <v>90</v>
      </c>
      <c r="L95" s="52" t="s">
        <v>36</v>
      </c>
      <c r="M95" s="33"/>
      <c r="N95" s="33" t="s">
        <v>37</v>
      </c>
      <c r="O95" s="33"/>
      <c r="P95" s="33"/>
      <c r="Q95" s="33"/>
      <c r="R95" s="33"/>
      <c r="S95" s="33"/>
      <c r="T95" s="3"/>
      <c r="U95" s="3"/>
      <c r="V95" s="61">
        <v>31</v>
      </c>
    </row>
    <row r="96" spans="1:22" ht="12.75">
      <c r="A96" s="57">
        <v>88</v>
      </c>
      <c r="B96" s="3" t="s">
        <v>155</v>
      </c>
      <c r="C96" s="35">
        <v>25.374599999999997</v>
      </c>
      <c r="D96" s="3">
        <v>122</v>
      </c>
      <c r="E96" s="33" t="s">
        <v>343</v>
      </c>
      <c r="F96" s="33" t="s">
        <v>34</v>
      </c>
      <c r="G96" s="33">
        <v>7</v>
      </c>
      <c r="H96" s="33" t="s">
        <v>35</v>
      </c>
      <c r="I96" s="34">
        <v>4.8768</v>
      </c>
      <c r="J96" s="34">
        <v>0</v>
      </c>
      <c r="K96" s="3">
        <v>0</v>
      </c>
      <c r="L96" s="52" t="s">
        <v>145</v>
      </c>
      <c r="M96" s="33"/>
      <c r="N96" s="33"/>
      <c r="O96" s="33" t="s">
        <v>37</v>
      </c>
      <c r="P96" s="33"/>
      <c r="Q96" s="33"/>
      <c r="R96" s="33"/>
      <c r="S96" s="33"/>
      <c r="T96" s="3"/>
      <c r="U96" s="3"/>
      <c r="V96" s="61">
        <v>122</v>
      </c>
    </row>
    <row r="97" spans="1:22" ht="12.75">
      <c r="A97" s="58">
        <v>89</v>
      </c>
      <c r="B97" s="3" t="s">
        <v>54</v>
      </c>
      <c r="C97" s="35">
        <v>25.374599999999997</v>
      </c>
      <c r="D97" s="3">
        <v>122</v>
      </c>
      <c r="E97" s="33" t="s">
        <v>343</v>
      </c>
      <c r="F97" s="33" t="s">
        <v>34</v>
      </c>
      <c r="G97" s="33">
        <v>7</v>
      </c>
      <c r="H97" s="33" t="s">
        <v>35</v>
      </c>
      <c r="I97" s="34">
        <v>4.8768</v>
      </c>
      <c r="J97" s="34">
        <v>0</v>
      </c>
      <c r="K97" s="3">
        <v>90</v>
      </c>
      <c r="L97" s="52" t="s">
        <v>36</v>
      </c>
      <c r="M97" s="33"/>
      <c r="N97" s="33"/>
      <c r="O97" s="33"/>
      <c r="P97" s="33" t="s">
        <v>37</v>
      </c>
      <c r="Q97" s="33"/>
      <c r="R97" s="33"/>
      <c r="S97" s="33"/>
      <c r="T97" s="3"/>
      <c r="U97" s="3"/>
      <c r="V97" s="61">
        <v>32</v>
      </c>
    </row>
    <row r="98" spans="1:22" ht="12.75">
      <c r="A98" s="57">
        <v>90</v>
      </c>
      <c r="B98" s="3" t="s">
        <v>154</v>
      </c>
      <c r="C98" s="35">
        <v>11.5824</v>
      </c>
      <c r="D98" s="3">
        <v>127</v>
      </c>
      <c r="E98" s="33" t="s">
        <v>145</v>
      </c>
      <c r="F98" s="33" t="s">
        <v>34</v>
      </c>
      <c r="G98" s="33">
        <v>8</v>
      </c>
      <c r="H98" s="33" t="s">
        <v>35</v>
      </c>
      <c r="I98" s="34">
        <v>13.716000000000001</v>
      </c>
      <c r="J98" s="34">
        <v>1.8288000000000002</v>
      </c>
      <c r="K98" s="3">
        <v>0</v>
      </c>
      <c r="L98" s="52" t="s">
        <v>145</v>
      </c>
      <c r="M98" s="33"/>
      <c r="N98" s="33"/>
      <c r="O98" s="33" t="s">
        <v>37</v>
      </c>
      <c r="P98" s="33"/>
      <c r="Q98" s="33"/>
      <c r="R98" s="33"/>
      <c r="S98" s="33"/>
      <c r="T98" s="3"/>
      <c r="U98" s="3"/>
      <c r="V98" s="61">
        <v>127</v>
      </c>
    </row>
    <row r="99" spans="1:22" ht="12.75">
      <c r="A99" s="58">
        <v>91</v>
      </c>
      <c r="B99" s="3" t="s">
        <v>51</v>
      </c>
      <c r="C99" s="35">
        <v>11.5824</v>
      </c>
      <c r="D99" s="3">
        <v>127</v>
      </c>
      <c r="E99" s="33" t="s">
        <v>145</v>
      </c>
      <c r="F99" s="33" t="s">
        <v>34</v>
      </c>
      <c r="G99" s="33">
        <v>8</v>
      </c>
      <c r="H99" s="33" t="s">
        <v>35</v>
      </c>
      <c r="I99" s="34">
        <v>18.8976</v>
      </c>
      <c r="J99" s="34">
        <v>1.8288000000000002</v>
      </c>
      <c r="K99" s="3">
        <v>90</v>
      </c>
      <c r="L99" s="52" t="s">
        <v>36</v>
      </c>
      <c r="M99" s="33"/>
      <c r="N99" s="33"/>
      <c r="O99" s="33" t="s">
        <v>37</v>
      </c>
      <c r="P99" s="33"/>
      <c r="Q99" s="33"/>
      <c r="R99" s="33"/>
      <c r="S99" s="33"/>
      <c r="T99" s="3"/>
      <c r="U99" s="3"/>
      <c r="V99" s="61">
        <v>37</v>
      </c>
    </row>
    <row r="100" spans="1:22" ht="12.75">
      <c r="A100" s="57">
        <v>92</v>
      </c>
      <c r="B100" s="3" t="s">
        <v>196</v>
      </c>
      <c r="C100" s="35">
        <v>3.3146999999999998</v>
      </c>
      <c r="D100" s="3">
        <v>134</v>
      </c>
      <c r="E100" s="33" t="s">
        <v>145</v>
      </c>
      <c r="F100" s="33" t="s">
        <v>34</v>
      </c>
      <c r="G100" s="33">
        <v>8</v>
      </c>
      <c r="H100" s="33" t="s">
        <v>145</v>
      </c>
      <c r="I100" s="34">
        <v>8.2296</v>
      </c>
      <c r="J100" s="34">
        <v>1.524</v>
      </c>
      <c r="K100" s="3">
        <v>0</v>
      </c>
      <c r="L100" s="52" t="s">
        <v>145</v>
      </c>
      <c r="M100" s="33"/>
      <c r="N100" s="33"/>
      <c r="O100" s="33"/>
      <c r="P100" s="33" t="s">
        <v>37</v>
      </c>
      <c r="Q100" s="33"/>
      <c r="R100" s="33"/>
      <c r="S100" s="33"/>
      <c r="T100" s="3"/>
      <c r="U100" s="3"/>
      <c r="V100" s="61">
        <v>134</v>
      </c>
    </row>
    <row r="101" spans="1:22" ht="12.75">
      <c r="A101" s="58">
        <v>93</v>
      </c>
      <c r="B101" s="3" t="s">
        <v>198</v>
      </c>
      <c r="C101" s="35">
        <v>3.3146999999999998</v>
      </c>
      <c r="D101" s="3">
        <v>134</v>
      </c>
      <c r="E101" s="33" t="s">
        <v>145</v>
      </c>
      <c r="F101" s="33" t="s">
        <v>34</v>
      </c>
      <c r="G101" s="33">
        <v>8</v>
      </c>
      <c r="H101" s="33" t="s">
        <v>145</v>
      </c>
      <c r="I101" s="34">
        <v>8.2296</v>
      </c>
      <c r="J101" s="34">
        <v>1.524</v>
      </c>
      <c r="K101" s="3">
        <v>0</v>
      </c>
      <c r="L101" s="52" t="s">
        <v>145</v>
      </c>
      <c r="M101" s="33"/>
      <c r="N101" s="33"/>
      <c r="O101" s="33"/>
      <c r="P101" s="33" t="s">
        <v>37</v>
      </c>
      <c r="Q101" s="33"/>
      <c r="R101" s="33"/>
      <c r="S101" s="33"/>
      <c r="T101" s="3"/>
      <c r="U101" s="3"/>
      <c r="V101" s="61">
        <v>134</v>
      </c>
    </row>
    <row r="102" spans="1:22" ht="12.75">
      <c r="A102" s="57">
        <v>94</v>
      </c>
      <c r="B102" s="3" t="s">
        <v>199</v>
      </c>
      <c r="C102" s="35">
        <v>3.3146999999999998</v>
      </c>
      <c r="D102" s="3">
        <v>134</v>
      </c>
      <c r="E102" s="33" t="s">
        <v>145</v>
      </c>
      <c r="F102" s="33" t="s">
        <v>34</v>
      </c>
      <c r="G102" s="33">
        <v>8</v>
      </c>
      <c r="H102" s="33" t="s">
        <v>145</v>
      </c>
      <c r="I102" s="34">
        <v>7.62</v>
      </c>
      <c r="J102" s="34">
        <v>1.524</v>
      </c>
      <c r="K102" s="3">
        <v>0</v>
      </c>
      <c r="L102" s="52" t="s">
        <v>145</v>
      </c>
      <c r="M102" s="33"/>
      <c r="N102" s="33"/>
      <c r="O102" s="33"/>
      <c r="P102" s="33" t="s">
        <v>37</v>
      </c>
      <c r="Q102" s="33"/>
      <c r="R102" s="33"/>
      <c r="S102" s="33"/>
      <c r="T102" s="3"/>
      <c r="U102" s="3"/>
      <c r="V102" s="61">
        <v>134</v>
      </c>
    </row>
    <row r="103" spans="1:22" ht="12.75">
      <c r="A103" s="58">
        <v>95</v>
      </c>
      <c r="B103" s="3" t="s">
        <v>197</v>
      </c>
      <c r="C103" s="35">
        <v>3.3146999999999998</v>
      </c>
      <c r="D103" s="3">
        <v>134</v>
      </c>
      <c r="E103" s="33" t="s">
        <v>145</v>
      </c>
      <c r="F103" s="33" t="s">
        <v>34</v>
      </c>
      <c r="G103" s="33">
        <v>8</v>
      </c>
      <c r="H103" s="33" t="s">
        <v>145</v>
      </c>
      <c r="I103" s="34">
        <v>7.62</v>
      </c>
      <c r="J103" s="34">
        <v>1.8288000000000002</v>
      </c>
      <c r="K103" s="3">
        <v>0</v>
      </c>
      <c r="L103" s="52" t="s">
        <v>145</v>
      </c>
      <c r="M103" s="33"/>
      <c r="N103" s="33"/>
      <c r="O103" s="33"/>
      <c r="P103" s="33"/>
      <c r="Q103" s="33"/>
      <c r="R103" s="33" t="s">
        <v>37</v>
      </c>
      <c r="S103" s="33"/>
      <c r="T103" s="3"/>
      <c r="U103" s="3"/>
      <c r="V103" s="61">
        <v>134</v>
      </c>
    </row>
    <row r="104" spans="1:22" ht="12.75">
      <c r="A104" s="57">
        <v>96</v>
      </c>
      <c r="B104" s="3" t="s">
        <v>87</v>
      </c>
      <c r="C104" s="35">
        <v>3.3146999999999998</v>
      </c>
      <c r="D104" s="3">
        <v>134</v>
      </c>
      <c r="E104" s="33" t="s">
        <v>145</v>
      </c>
      <c r="F104" s="33" t="s">
        <v>34</v>
      </c>
      <c r="G104" s="33">
        <v>8</v>
      </c>
      <c r="H104" s="33" t="s">
        <v>145</v>
      </c>
      <c r="I104" s="34">
        <v>15.8496</v>
      </c>
      <c r="J104" s="34">
        <v>1.524</v>
      </c>
      <c r="K104" s="3">
        <v>90</v>
      </c>
      <c r="L104" s="52" t="s">
        <v>36</v>
      </c>
      <c r="M104" s="33"/>
      <c r="N104" s="33"/>
      <c r="O104" s="33"/>
      <c r="P104" s="33"/>
      <c r="Q104" s="33"/>
      <c r="R104" s="33"/>
      <c r="S104" s="33" t="s">
        <v>37</v>
      </c>
      <c r="T104" s="3">
        <v>0</v>
      </c>
      <c r="U104" s="3"/>
      <c r="V104" s="61">
        <v>44</v>
      </c>
    </row>
    <row r="105" spans="1:22" ht="12.75">
      <c r="A105" s="58">
        <v>97</v>
      </c>
      <c r="B105" s="3" t="s">
        <v>107</v>
      </c>
      <c r="C105" s="35">
        <v>19.659599999999998</v>
      </c>
      <c r="D105" s="3">
        <v>136</v>
      </c>
      <c r="E105" s="33" t="s">
        <v>343</v>
      </c>
      <c r="F105" s="33" t="s">
        <v>34</v>
      </c>
      <c r="G105" s="33">
        <v>7</v>
      </c>
      <c r="H105" s="33" t="s">
        <v>35</v>
      </c>
      <c r="I105" s="34">
        <v>30.48</v>
      </c>
      <c r="J105" s="34">
        <v>1.8288000000000002</v>
      </c>
      <c r="K105" s="3">
        <v>90</v>
      </c>
      <c r="L105" s="52" t="s">
        <v>36</v>
      </c>
      <c r="M105" s="33"/>
      <c r="N105" s="33"/>
      <c r="O105" s="33" t="s">
        <v>37</v>
      </c>
      <c r="P105" s="33"/>
      <c r="Q105" s="33"/>
      <c r="R105" s="33"/>
      <c r="S105" s="33"/>
      <c r="T105" s="3"/>
      <c r="U105" s="3"/>
      <c r="V105" s="61">
        <v>46</v>
      </c>
    </row>
    <row r="106" spans="1:22" ht="12.75">
      <c r="A106" s="57">
        <v>98</v>
      </c>
      <c r="B106" s="3" t="s">
        <v>213</v>
      </c>
      <c r="C106" s="35">
        <v>23.3172</v>
      </c>
      <c r="D106" s="3">
        <v>141</v>
      </c>
      <c r="E106" s="33" t="s">
        <v>343</v>
      </c>
      <c r="F106" s="33" t="s">
        <v>34</v>
      </c>
      <c r="G106" s="33">
        <v>8</v>
      </c>
      <c r="H106" s="33" t="s">
        <v>145</v>
      </c>
      <c r="I106" s="34">
        <v>17.0688</v>
      </c>
      <c r="J106" s="34">
        <v>1.8288000000000002</v>
      </c>
      <c r="K106" s="3">
        <v>0</v>
      </c>
      <c r="L106" s="52" t="s">
        <v>145</v>
      </c>
      <c r="M106" s="33"/>
      <c r="N106" s="33"/>
      <c r="O106" s="33" t="s">
        <v>37</v>
      </c>
      <c r="P106" s="33"/>
      <c r="Q106" s="33"/>
      <c r="R106" s="33"/>
      <c r="S106" s="33"/>
      <c r="T106" s="3"/>
      <c r="U106" s="3"/>
      <c r="V106" s="61">
        <v>141</v>
      </c>
    </row>
    <row r="107" spans="1:22" ht="12.75">
      <c r="A107" s="58">
        <v>99</v>
      </c>
      <c r="B107" s="3" t="s">
        <v>212</v>
      </c>
      <c r="C107" s="35">
        <v>23.3172</v>
      </c>
      <c r="D107" s="3">
        <v>141</v>
      </c>
      <c r="E107" s="33" t="s">
        <v>343</v>
      </c>
      <c r="F107" s="33" t="s">
        <v>34</v>
      </c>
      <c r="G107" s="33">
        <v>8</v>
      </c>
      <c r="H107" s="33" t="s">
        <v>145</v>
      </c>
      <c r="I107" s="34">
        <v>7.62</v>
      </c>
      <c r="J107" s="34">
        <v>1.8288000000000002</v>
      </c>
      <c r="K107" s="3">
        <v>0</v>
      </c>
      <c r="L107" s="52" t="s">
        <v>145</v>
      </c>
      <c r="M107" s="33"/>
      <c r="N107" s="33"/>
      <c r="O107" s="33"/>
      <c r="P107" s="33"/>
      <c r="Q107" s="33"/>
      <c r="R107" s="33" t="s">
        <v>37</v>
      </c>
      <c r="S107" s="33"/>
      <c r="T107" s="3"/>
      <c r="U107" s="3"/>
      <c r="V107" s="61">
        <v>141</v>
      </c>
    </row>
    <row r="108" spans="1:22" ht="12.75">
      <c r="A108" s="57">
        <v>100</v>
      </c>
      <c r="B108" s="3" t="s">
        <v>97</v>
      </c>
      <c r="C108" s="35">
        <v>23.3172</v>
      </c>
      <c r="D108" s="3">
        <v>141</v>
      </c>
      <c r="E108" s="33" t="s">
        <v>343</v>
      </c>
      <c r="F108" s="33" t="s">
        <v>34</v>
      </c>
      <c r="G108" s="33">
        <v>8</v>
      </c>
      <c r="H108" s="33" t="s">
        <v>145</v>
      </c>
      <c r="I108" s="34">
        <v>38.1</v>
      </c>
      <c r="J108" s="34">
        <v>1.8288000000000002</v>
      </c>
      <c r="K108" s="3">
        <v>90</v>
      </c>
      <c r="L108" s="52" t="s">
        <v>36</v>
      </c>
      <c r="M108" s="33"/>
      <c r="N108" s="33" t="s">
        <v>37</v>
      </c>
      <c r="O108" s="33"/>
      <c r="P108" s="33"/>
      <c r="Q108" s="33"/>
      <c r="R108" s="33"/>
      <c r="S108" s="33"/>
      <c r="T108" s="3"/>
      <c r="U108" s="3"/>
      <c r="V108" s="61">
        <v>51</v>
      </c>
    </row>
    <row r="109" spans="1:22" ht="12.75">
      <c r="A109" s="58">
        <v>101</v>
      </c>
      <c r="B109" s="3" t="s">
        <v>214</v>
      </c>
      <c r="C109" s="35">
        <v>23.5077</v>
      </c>
      <c r="D109" s="3">
        <v>143</v>
      </c>
      <c r="E109" s="33" t="s">
        <v>343</v>
      </c>
      <c r="F109" s="33" t="s">
        <v>34</v>
      </c>
      <c r="G109" s="33">
        <v>7</v>
      </c>
      <c r="H109" s="33" t="s">
        <v>35</v>
      </c>
      <c r="I109" s="34">
        <v>4.572</v>
      </c>
      <c r="J109" s="34">
        <v>1.8288000000000002</v>
      </c>
      <c r="K109" s="3">
        <v>0</v>
      </c>
      <c r="L109" s="52" t="s">
        <v>145</v>
      </c>
      <c r="M109" s="33"/>
      <c r="N109" s="33" t="s">
        <v>37</v>
      </c>
      <c r="O109" s="33"/>
      <c r="P109" s="33"/>
      <c r="Q109" s="33"/>
      <c r="R109" s="33"/>
      <c r="S109" s="33"/>
      <c r="T109" s="3"/>
      <c r="U109" s="3"/>
      <c r="V109" s="61">
        <v>143</v>
      </c>
    </row>
    <row r="110" spans="1:22" ht="12.75">
      <c r="A110" s="57">
        <v>102</v>
      </c>
      <c r="B110" s="3" t="s">
        <v>247</v>
      </c>
      <c r="C110" s="35">
        <v>22.5171</v>
      </c>
      <c r="D110" s="3">
        <v>143</v>
      </c>
      <c r="E110" s="33" t="s">
        <v>343</v>
      </c>
      <c r="F110" s="33" t="s">
        <v>34</v>
      </c>
      <c r="G110" s="33">
        <v>8</v>
      </c>
      <c r="H110" s="33" t="s">
        <v>145</v>
      </c>
      <c r="I110" s="34">
        <v>4.8768</v>
      </c>
      <c r="J110" s="34">
        <v>1.0668</v>
      </c>
      <c r="K110" s="3">
        <v>0</v>
      </c>
      <c r="L110" s="52" t="s">
        <v>145</v>
      </c>
      <c r="M110" s="33"/>
      <c r="N110" s="33"/>
      <c r="O110" s="33" t="s">
        <v>37</v>
      </c>
      <c r="P110" s="33"/>
      <c r="Q110" s="33"/>
      <c r="R110" s="33"/>
      <c r="S110" s="33"/>
      <c r="T110" s="3"/>
      <c r="U110" s="3"/>
      <c r="V110" s="61">
        <v>143</v>
      </c>
    </row>
    <row r="111" spans="1:22" ht="12.75">
      <c r="A111" s="58">
        <v>103</v>
      </c>
      <c r="B111" s="3" t="s">
        <v>248</v>
      </c>
      <c r="C111" s="35">
        <v>22.5171</v>
      </c>
      <c r="D111" s="3">
        <v>143</v>
      </c>
      <c r="E111" s="33" t="s">
        <v>343</v>
      </c>
      <c r="F111" s="33" t="s">
        <v>34</v>
      </c>
      <c r="G111" s="33">
        <v>8</v>
      </c>
      <c r="H111" s="33" t="s">
        <v>145</v>
      </c>
      <c r="I111" s="34">
        <v>4.8768</v>
      </c>
      <c r="J111" s="34">
        <v>0.762</v>
      </c>
      <c r="K111" s="3">
        <v>0</v>
      </c>
      <c r="L111" s="52" t="s">
        <v>145</v>
      </c>
      <c r="M111" s="33"/>
      <c r="N111" s="33"/>
      <c r="O111" s="33" t="s">
        <v>37</v>
      </c>
      <c r="P111" s="33"/>
      <c r="Q111" s="33"/>
      <c r="R111" s="33"/>
      <c r="S111" s="33"/>
      <c r="T111" s="3"/>
      <c r="U111" s="3"/>
      <c r="V111" s="61">
        <v>143</v>
      </c>
    </row>
    <row r="112" spans="1:22" ht="12.75">
      <c r="A112" s="57">
        <v>104</v>
      </c>
      <c r="B112" s="3" t="s">
        <v>246</v>
      </c>
      <c r="C112" s="35">
        <v>22.5171</v>
      </c>
      <c r="D112" s="3">
        <v>143</v>
      </c>
      <c r="E112" s="33" t="s">
        <v>343</v>
      </c>
      <c r="F112" s="33" t="s">
        <v>34</v>
      </c>
      <c r="G112" s="33">
        <v>8</v>
      </c>
      <c r="H112" s="33" t="s">
        <v>145</v>
      </c>
      <c r="I112" s="34">
        <v>15.24</v>
      </c>
      <c r="J112" s="34">
        <v>1.6764000000000001</v>
      </c>
      <c r="K112" s="3">
        <v>0</v>
      </c>
      <c r="L112" s="52" t="s">
        <v>145</v>
      </c>
      <c r="M112" s="33"/>
      <c r="N112" s="33"/>
      <c r="O112" s="33"/>
      <c r="P112" s="33" t="s">
        <v>37</v>
      </c>
      <c r="Q112" s="33"/>
      <c r="R112" s="33"/>
      <c r="S112" s="33"/>
      <c r="T112" s="3"/>
      <c r="U112" s="3"/>
      <c r="V112" s="61">
        <v>143</v>
      </c>
    </row>
    <row r="113" spans="1:22" ht="12.75">
      <c r="A113" s="58">
        <v>105</v>
      </c>
      <c r="B113" s="3" t="s">
        <v>215</v>
      </c>
      <c r="C113" s="35">
        <v>23.5077</v>
      </c>
      <c r="D113" s="3">
        <v>143</v>
      </c>
      <c r="E113" s="33" t="s">
        <v>343</v>
      </c>
      <c r="F113" s="33" t="s">
        <v>34</v>
      </c>
      <c r="G113" s="33">
        <v>7</v>
      </c>
      <c r="H113" s="33" t="s">
        <v>35</v>
      </c>
      <c r="I113" s="34">
        <v>9.144</v>
      </c>
      <c r="J113" s="34">
        <v>1.8288000000000002</v>
      </c>
      <c r="K113" s="3">
        <v>0</v>
      </c>
      <c r="L113" s="52" t="s">
        <v>145</v>
      </c>
      <c r="M113" s="33"/>
      <c r="N113" s="33"/>
      <c r="O113" s="33"/>
      <c r="P113" s="33"/>
      <c r="Q113" s="33" t="s">
        <v>37</v>
      </c>
      <c r="R113" s="33"/>
      <c r="S113" s="33"/>
      <c r="T113" s="3"/>
      <c r="U113" s="3">
        <v>90</v>
      </c>
      <c r="V113" s="61">
        <v>143</v>
      </c>
    </row>
    <row r="114" spans="1:22" ht="12.75">
      <c r="A114" s="57">
        <v>106</v>
      </c>
      <c r="B114" s="3" t="s">
        <v>98</v>
      </c>
      <c r="C114" s="35">
        <v>23.5077</v>
      </c>
      <c r="D114" s="3">
        <v>143</v>
      </c>
      <c r="E114" s="33" t="s">
        <v>343</v>
      </c>
      <c r="F114" s="33" t="s">
        <v>34</v>
      </c>
      <c r="G114" s="33">
        <v>7</v>
      </c>
      <c r="H114" s="33" t="s">
        <v>35</v>
      </c>
      <c r="I114" s="34">
        <v>13.716000000000001</v>
      </c>
      <c r="J114" s="34">
        <v>1.8288000000000002</v>
      </c>
      <c r="K114" s="3">
        <v>90</v>
      </c>
      <c r="L114" s="52" t="s">
        <v>36</v>
      </c>
      <c r="M114" s="33"/>
      <c r="N114" s="33" t="s">
        <v>37</v>
      </c>
      <c r="O114" s="33"/>
      <c r="P114" s="33"/>
      <c r="Q114" s="33"/>
      <c r="R114" s="33"/>
      <c r="S114" s="33"/>
      <c r="T114" s="3"/>
      <c r="U114" s="3"/>
      <c r="V114" s="61">
        <v>53</v>
      </c>
    </row>
    <row r="115" spans="1:22" ht="12.75">
      <c r="A115" s="58">
        <v>107</v>
      </c>
      <c r="B115" s="3" t="s">
        <v>176</v>
      </c>
      <c r="C115" s="35">
        <v>20.269199999999998</v>
      </c>
      <c r="D115" s="3">
        <v>148</v>
      </c>
      <c r="E115" s="33" t="s">
        <v>343</v>
      </c>
      <c r="F115" s="33" t="s">
        <v>34</v>
      </c>
      <c r="G115" s="33">
        <v>7</v>
      </c>
      <c r="H115" s="33" t="s">
        <v>35</v>
      </c>
      <c r="I115" s="34">
        <v>5.486400000000001</v>
      </c>
      <c r="J115" s="34">
        <v>1.524</v>
      </c>
      <c r="K115" s="3">
        <v>0</v>
      </c>
      <c r="L115" s="52" t="s">
        <v>145</v>
      </c>
      <c r="M115" s="33"/>
      <c r="N115" s="33"/>
      <c r="O115" s="33"/>
      <c r="P115" s="33" t="s">
        <v>37</v>
      </c>
      <c r="Q115" s="33"/>
      <c r="R115" s="33"/>
      <c r="S115" s="33"/>
      <c r="T115" s="3"/>
      <c r="U115" s="3"/>
      <c r="V115" s="61">
        <v>148</v>
      </c>
    </row>
    <row r="116" spans="1:22" ht="12.75">
      <c r="A116" s="57">
        <v>108</v>
      </c>
      <c r="B116" s="3" t="s">
        <v>75</v>
      </c>
      <c r="C116" s="35">
        <v>20.269199999999998</v>
      </c>
      <c r="D116" s="3">
        <v>148</v>
      </c>
      <c r="E116" s="33" t="s">
        <v>343</v>
      </c>
      <c r="F116" s="33" t="s">
        <v>34</v>
      </c>
      <c r="G116" s="33">
        <v>7</v>
      </c>
      <c r="H116" s="33" t="s">
        <v>35</v>
      </c>
      <c r="I116" s="34">
        <v>24.9936</v>
      </c>
      <c r="J116" s="34">
        <v>1.524</v>
      </c>
      <c r="K116" s="3">
        <v>90</v>
      </c>
      <c r="L116" s="52" t="s">
        <v>36</v>
      </c>
      <c r="M116" s="33"/>
      <c r="N116" s="33"/>
      <c r="O116" s="33"/>
      <c r="P116" s="33"/>
      <c r="Q116" s="33" t="s">
        <v>37</v>
      </c>
      <c r="R116" s="33"/>
      <c r="S116" s="33"/>
      <c r="T116" s="3"/>
      <c r="U116" s="3">
        <v>0</v>
      </c>
      <c r="V116" s="61">
        <v>58</v>
      </c>
    </row>
    <row r="117" spans="1:22" ht="12.75">
      <c r="A117" s="58">
        <v>109</v>
      </c>
      <c r="B117" s="3" t="s">
        <v>125</v>
      </c>
      <c r="C117" s="35">
        <v>3.6576</v>
      </c>
      <c r="D117" s="3">
        <v>183</v>
      </c>
      <c r="E117" s="33" t="s">
        <v>145</v>
      </c>
      <c r="F117" s="33" t="s">
        <v>34</v>
      </c>
      <c r="G117" s="33">
        <v>8</v>
      </c>
      <c r="H117" s="33" t="s">
        <v>145</v>
      </c>
      <c r="I117" s="34">
        <v>24.384</v>
      </c>
      <c r="J117" s="34">
        <v>1.3716000000000002</v>
      </c>
      <c r="K117" s="3">
        <v>90</v>
      </c>
      <c r="L117" s="52" t="s">
        <v>36</v>
      </c>
      <c r="M117" s="33"/>
      <c r="N117" s="33"/>
      <c r="O117" s="33"/>
      <c r="P117" s="33" t="s">
        <v>37</v>
      </c>
      <c r="Q117" s="33"/>
      <c r="R117" s="33"/>
      <c r="S117" s="33"/>
      <c r="T117" s="3"/>
      <c r="U117" s="3"/>
      <c r="V117" s="61">
        <v>93</v>
      </c>
    </row>
    <row r="118" spans="1:22" ht="12.75">
      <c r="A118" s="57">
        <v>110</v>
      </c>
      <c r="B118" s="3" t="s">
        <v>127</v>
      </c>
      <c r="C118" s="35">
        <v>3.6576</v>
      </c>
      <c r="D118" s="3">
        <v>183</v>
      </c>
      <c r="E118" s="33" t="s">
        <v>145</v>
      </c>
      <c r="F118" s="33" t="s">
        <v>34</v>
      </c>
      <c r="G118" s="33">
        <v>8</v>
      </c>
      <c r="H118" s="33" t="s">
        <v>145</v>
      </c>
      <c r="I118" s="34">
        <v>16.764</v>
      </c>
      <c r="J118" s="34">
        <v>1.8288000000000002</v>
      </c>
      <c r="K118" s="3">
        <v>90</v>
      </c>
      <c r="L118" s="52" t="s">
        <v>36</v>
      </c>
      <c r="M118" s="33"/>
      <c r="N118" s="33"/>
      <c r="O118" s="33"/>
      <c r="P118" s="33" t="s">
        <v>37</v>
      </c>
      <c r="Q118" s="33"/>
      <c r="R118" s="33"/>
      <c r="S118" s="33"/>
      <c r="T118" s="3"/>
      <c r="U118" s="3"/>
      <c r="V118" s="61">
        <v>93</v>
      </c>
    </row>
    <row r="119" spans="1:22" ht="12.75">
      <c r="A119" s="58">
        <v>111</v>
      </c>
      <c r="B119" s="3" t="s">
        <v>126</v>
      </c>
      <c r="C119" s="35">
        <v>3.6576</v>
      </c>
      <c r="D119" s="3">
        <v>183</v>
      </c>
      <c r="E119" s="33" t="s">
        <v>145</v>
      </c>
      <c r="F119" s="33" t="s">
        <v>34</v>
      </c>
      <c r="G119" s="33">
        <v>8</v>
      </c>
      <c r="H119" s="33" t="s">
        <v>145</v>
      </c>
      <c r="I119" s="34">
        <v>15.24</v>
      </c>
      <c r="J119" s="34">
        <v>1.8288000000000002</v>
      </c>
      <c r="K119" s="3">
        <v>90</v>
      </c>
      <c r="L119" s="52" t="s">
        <v>36</v>
      </c>
      <c r="M119" s="33"/>
      <c r="N119" s="33"/>
      <c r="O119" s="33"/>
      <c r="P119" s="33"/>
      <c r="Q119" s="33"/>
      <c r="R119" s="33"/>
      <c r="S119" s="33" t="s">
        <v>37</v>
      </c>
      <c r="T119" s="3">
        <v>0</v>
      </c>
      <c r="U119" s="3"/>
      <c r="V119" s="61">
        <v>93</v>
      </c>
    </row>
    <row r="120" spans="1:22" ht="12.75">
      <c r="A120" s="57">
        <v>112</v>
      </c>
      <c r="B120" s="3" t="s">
        <v>184</v>
      </c>
      <c r="C120" s="35">
        <v>3.429</v>
      </c>
      <c r="D120" s="3">
        <v>186</v>
      </c>
      <c r="E120" s="33" t="s">
        <v>145</v>
      </c>
      <c r="F120" s="33" t="s">
        <v>41</v>
      </c>
      <c r="G120" s="33">
        <v>8</v>
      </c>
      <c r="H120" s="33" t="s">
        <v>35</v>
      </c>
      <c r="I120" s="34">
        <v>22.250400000000003</v>
      </c>
      <c r="J120" s="34">
        <v>2.4384</v>
      </c>
      <c r="K120" s="3">
        <v>0</v>
      </c>
      <c r="L120" s="52" t="s">
        <v>145</v>
      </c>
      <c r="M120" s="33"/>
      <c r="N120" s="33" t="s">
        <v>37</v>
      </c>
      <c r="O120" s="33"/>
      <c r="P120" s="33"/>
      <c r="Q120" s="33"/>
      <c r="R120" s="33"/>
      <c r="S120" s="33"/>
      <c r="T120" s="3"/>
      <c r="U120" s="3"/>
      <c r="V120" s="61">
        <v>186</v>
      </c>
    </row>
    <row r="121" spans="1:22" ht="12.75">
      <c r="A121" s="58">
        <v>113</v>
      </c>
      <c r="B121" s="3" t="s">
        <v>185</v>
      </c>
      <c r="C121" s="35">
        <v>3.429</v>
      </c>
      <c r="D121" s="3">
        <v>186</v>
      </c>
      <c r="E121" s="33" t="s">
        <v>145</v>
      </c>
      <c r="F121" s="33" t="s">
        <v>41</v>
      </c>
      <c r="G121" s="33">
        <v>8</v>
      </c>
      <c r="H121" s="33" t="s">
        <v>35</v>
      </c>
      <c r="I121" s="34">
        <v>10.972800000000001</v>
      </c>
      <c r="J121" s="34">
        <v>0.9144000000000001</v>
      </c>
      <c r="K121" s="3">
        <v>0</v>
      </c>
      <c r="L121" s="52" t="s">
        <v>145</v>
      </c>
      <c r="M121" s="33"/>
      <c r="N121" s="33"/>
      <c r="O121" s="33" t="s">
        <v>37</v>
      </c>
      <c r="P121" s="33"/>
      <c r="Q121" s="33"/>
      <c r="R121" s="33"/>
      <c r="S121" s="33"/>
      <c r="T121" s="3"/>
      <c r="U121" s="3"/>
      <c r="V121" s="61">
        <v>186</v>
      </c>
    </row>
    <row r="122" spans="1:22" ht="12.75">
      <c r="A122" s="57">
        <v>114</v>
      </c>
      <c r="B122" s="3" t="s">
        <v>79</v>
      </c>
      <c r="C122" s="35">
        <v>3.429</v>
      </c>
      <c r="D122" s="3">
        <v>186</v>
      </c>
      <c r="E122" s="33" t="s">
        <v>145</v>
      </c>
      <c r="F122" s="33" t="s">
        <v>41</v>
      </c>
      <c r="G122" s="33">
        <v>8</v>
      </c>
      <c r="H122" s="33" t="s">
        <v>35</v>
      </c>
      <c r="I122" s="34">
        <v>15.24</v>
      </c>
      <c r="J122" s="34" t="s">
        <v>35</v>
      </c>
      <c r="K122" s="3">
        <v>90</v>
      </c>
      <c r="L122" s="52" t="s">
        <v>36</v>
      </c>
      <c r="M122" s="33"/>
      <c r="N122" s="33"/>
      <c r="O122" s="33"/>
      <c r="P122" s="33"/>
      <c r="Q122" s="33"/>
      <c r="R122" s="33"/>
      <c r="S122" s="33" t="s">
        <v>37</v>
      </c>
      <c r="T122" s="3"/>
      <c r="U122" s="3">
        <v>0</v>
      </c>
      <c r="V122" s="61">
        <v>96</v>
      </c>
    </row>
    <row r="123" spans="1:22" ht="12.75">
      <c r="A123" s="58">
        <v>115</v>
      </c>
      <c r="B123" s="3" t="s">
        <v>245</v>
      </c>
      <c r="C123" s="35">
        <v>3.2003999999999997</v>
      </c>
      <c r="D123" s="3">
        <v>189</v>
      </c>
      <c r="E123" s="33" t="s">
        <v>145</v>
      </c>
      <c r="F123" s="33" t="s">
        <v>34</v>
      </c>
      <c r="G123" s="33">
        <v>8</v>
      </c>
      <c r="H123" s="33" t="s">
        <v>145</v>
      </c>
      <c r="I123" s="34">
        <v>22.86</v>
      </c>
      <c r="J123" s="34">
        <v>1.8288000000000002</v>
      </c>
      <c r="K123" s="3">
        <v>170</v>
      </c>
      <c r="L123" s="52" t="s">
        <v>145</v>
      </c>
      <c r="M123" s="33"/>
      <c r="N123" s="33"/>
      <c r="O123" s="33"/>
      <c r="P123" s="33"/>
      <c r="Q123" s="33"/>
      <c r="R123" s="33"/>
      <c r="S123" s="33" t="s">
        <v>37</v>
      </c>
      <c r="T123" s="3"/>
      <c r="U123" s="3"/>
      <c r="V123" s="61">
        <v>19</v>
      </c>
    </row>
    <row r="124" spans="1:22" ht="12.75">
      <c r="A124" s="57">
        <v>116</v>
      </c>
      <c r="B124" s="3" t="s">
        <v>202</v>
      </c>
      <c r="C124" s="35">
        <v>5.3721</v>
      </c>
      <c r="D124" s="3">
        <v>208</v>
      </c>
      <c r="E124" s="33" t="s">
        <v>145</v>
      </c>
      <c r="F124" s="33" t="s">
        <v>34</v>
      </c>
      <c r="G124" s="33">
        <v>7</v>
      </c>
      <c r="H124" s="33" t="s">
        <v>47</v>
      </c>
      <c r="I124" s="34">
        <v>7.62</v>
      </c>
      <c r="J124" s="34">
        <v>1.8288000000000002</v>
      </c>
      <c r="K124" s="3">
        <v>0</v>
      </c>
      <c r="L124" s="40" t="s">
        <v>145</v>
      </c>
      <c r="M124" s="33"/>
      <c r="N124" s="33" t="s">
        <v>37</v>
      </c>
      <c r="O124" s="33"/>
      <c r="P124" s="33"/>
      <c r="Q124" s="33"/>
      <c r="R124" s="33"/>
      <c r="S124" s="33"/>
      <c r="T124" s="3"/>
      <c r="U124" s="3"/>
      <c r="V124" s="61">
        <v>208</v>
      </c>
    </row>
    <row r="125" spans="1:22" ht="12.75">
      <c r="A125" s="58">
        <v>117</v>
      </c>
      <c r="B125" s="3" t="s">
        <v>200</v>
      </c>
      <c r="C125" s="35">
        <v>5.3721</v>
      </c>
      <c r="D125" s="3">
        <v>208</v>
      </c>
      <c r="E125" s="33" t="s">
        <v>145</v>
      </c>
      <c r="F125" s="33" t="s">
        <v>34</v>
      </c>
      <c r="G125" s="33">
        <v>7</v>
      </c>
      <c r="H125" s="33" t="s">
        <v>47</v>
      </c>
      <c r="I125" s="34">
        <v>30.48</v>
      </c>
      <c r="J125" s="34">
        <v>1.8288000000000002</v>
      </c>
      <c r="K125" s="3">
        <v>10</v>
      </c>
      <c r="L125" s="40" t="s">
        <v>145</v>
      </c>
      <c r="M125" s="33"/>
      <c r="N125" s="33"/>
      <c r="O125" s="33" t="s">
        <v>37</v>
      </c>
      <c r="P125" s="33"/>
      <c r="Q125" s="33"/>
      <c r="R125" s="33"/>
      <c r="S125" s="33"/>
      <c r="T125" s="3"/>
      <c r="U125" s="3"/>
      <c r="V125" s="61">
        <v>198</v>
      </c>
    </row>
    <row r="126" spans="1:22" ht="12.75">
      <c r="A126" s="57">
        <v>118</v>
      </c>
      <c r="B126" s="3" t="s">
        <v>201</v>
      </c>
      <c r="C126" s="35">
        <v>5.3721</v>
      </c>
      <c r="D126" s="3">
        <v>208</v>
      </c>
      <c r="E126" s="33" t="s">
        <v>145</v>
      </c>
      <c r="F126" s="33" t="s">
        <v>34</v>
      </c>
      <c r="G126" s="33">
        <v>7</v>
      </c>
      <c r="H126" s="33" t="s">
        <v>47</v>
      </c>
      <c r="I126" s="34">
        <v>6.096</v>
      </c>
      <c r="J126" s="34">
        <v>1.8288000000000002</v>
      </c>
      <c r="K126" s="3">
        <v>0</v>
      </c>
      <c r="L126" s="40" t="s">
        <v>145</v>
      </c>
      <c r="M126" s="33"/>
      <c r="N126" s="33"/>
      <c r="O126" s="33" t="s">
        <v>37</v>
      </c>
      <c r="P126" s="33"/>
      <c r="Q126" s="33"/>
      <c r="R126" s="33"/>
      <c r="S126" s="33"/>
      <c r="T126" s="3"/>
      <c r="U126" s="3"/>
      <c r="V126" s="61">
        <v>208</v>
      </c>
    </row>
    <row r="127" spans="1:22" ht="12.75">
      <c r="A127" s="58">
        <v>119</v>
      </c>
      <c r="B127" s="3" t="s">
        <v>88</v>
      </c>
      <c r="C127" s="35">
        <v>5.3721</v>
      </c>
      <c r="D127" s="3">
        <v>208</v>
      </c>
      <c r="E127" s="33" t="s">
        <v>145</v>
      </c>
      <c r="F127" s="33" t="s">
        <v>34</v>
      </c>
      <c r="G127" s="33">
        <v>7</v>
      </c>
      <c r="H127" s="33" t="s">
        <v>47</v>
      </c>
      <c r="I127" s="34">
        <v>25.2984</v>
      </c>
      <c r="J127" s="34">
        <v>1.8288000000000002</v>
      </c>
      <c r="K127" s="3">
        <v>90</v>
      </c>
      <c r="L127" s="40" t="s">
        <v>36</v>
      </c>
      <c r="M127" s="33"/>
      <c r="N127" s="33"/>
      <c r="O127" s="33"/>
      <c r="P127" s="33"/>
      <c r="Q127" s="33" t="s">
        <v>37</v>
      </c>
      <c r="R127" s="33"/>
      <c r="S127" s="33"/>
      <c r="T127" s="3"/>
      <c r="U127" s="3">
        <v>0</v>
      </c>
      <c r="V127" s="61">
        <v>118</v>
      </c>
    </row>
    <row r="128" spans="1:22" ht="12.75">
      <c r="A128" s="57">
        <v>120</v>
      </c>
      <c r="B128" s="3" t="s">
        <v>211</v>
      </c>
      <c r="C128" s="35">
        <v>4.2672</v>
      </c>
      <c r="D128" s="3">
        <v>209</v>
      </c>
      <c r="E128" s="33" t="s">
        <v>145</v>
      </c>
      <c r="F128" s="33" t="s">
        <v>34</v>
      </c>
      <c r="G128" s="33">
        <v>8</v>
      </c>
      <c r="H128" s="33" t="s">
        <v>145</v>
      </c>
      <c r="I128" s="34">
        <v>22.86</v>
      </c>
      <c r="J128" s="34">
        <v>1.524</v>
      </c>
      <c r="K128" s="3">
        <v>0</v>
      </c>
      <c r="L128" s="52" t="s">
        <v>145</v>
      </c>
      <c r="M128" s="33"/>
      <c r="N128" s="33"/>
      <c r="O128" s="33"/>
      <c r="P128" s="33"/>
      <c r="Q128" s="33"/>
      <c r="R128" s="33" t="s">
        <v>37</v>
      </c>
      <c r="S128" s="33"/>
      <c r="T128" s="3">
        <v>270</v>
      </c>
      <c r="U128" s="3"/>
      <c r="V128" s="61">
        <v>209</v>
      </c>
    </row>
    <row r="129" spans="1:22" ht="12.75">
      <c r="A129" s="58">
        <v>121</v>
      </c>
      <c r="B129" s="3" t="s">
        <v>119</v>
      </c>
      <c r="C129" s="35">
        <v>6.0579</v>
      </c>
      <c r="D129" s="3">
        <v>215</v>
      </c>
      <c r="E129" s="33" t="s">
        <v>145</v>
      </c>
      <c r="F129" s="33" t="s">
        <v>41</v>
      </c>
      <c r="G129" s="33">
        <v>8</v>
      </c>
      <c r="H129" s="33" t="s">
        <v>145</v>
      </c>
      <c r="I129" s="34">
        <v>22.250400000000003</v>
      </c>
      <c r="J129" s="34">
        <v>0.3048</v>
      </c>
      <c r="K129" s="3">
        <v>90</v>
      </c>
      <c r="L129" s="52" t="s">
        <v>36</v>
      </c>
      <c r="M129" s="33"/>
      <c r="N129" s="33"/>
      <c r="O129" s="33" t="s">
        <v>37</v>
      </c>
      <c r="P129" s="33"/>
      <c r="Q129" s="33"/>
      <c r="R129" s="33"/>
      <c r="S129" s="33"/>
      <c r="T129" s="3"/>
      <c r="U129" s="3"/>
      <c r="V129" s="61">
        <v>125</v>
      </c>
    </row>
    <row r="130" spans="1:22" ht="12.75">
      <c r="A130" s="57">
        <v>122</v>
      </c>
      <c r="B130" s="3" t="s">
        <v>216</v>
      </c>
      <c r="C130" s="35">
        <v>2.6289</v>
      </c>
      <c r="D130" s="3">
        <v>218</v>
      </c>
      <c r="E130" s="33" t="s">
        <v>145</v>
      </c>
      <c r="F130" s="33" t="s">
        <v>34</v>
      </c>
      <c r="G130" s="33">
        <v>8</v>
      </c>
      <c r="H130" s="33" t="s">
        <v>47</v>
      </c>
      <c r="I130" s="34">
        <v>14.630400000000002</v>
      </c>
      <c r="J130" s="34">
        <v>1.8288000000000002</v>
      </c>
      <c r="K130" s="3">
        <v>0</v>
      </c>
      <c r="L130" s="40" t="s">
        <v>145</v>
      </c>
      <c r="M130" s="33"/>
      <c r="N130" s="33"/>
      <c r="O130" s="33" t="s">
        <v>37</v>
      </c>
      <c r="P130" s="33"/>
      <c r="Q130" s="33"/>
      <c r="R130" s="33"/>
      <c r="S130" s="33"/>
      <c r="T130" s="3"/>
      <c r="U130" s="3"/>
      <c r="V130" s="61">
        <v>218</v>
      </c>
    </row>
    <row r="131" spans="1:22" ht="12.75">
      <c r="A131" s="58">
        <v>123</v>
      </c>
      <c r="B131" s="3" t="s">
        <v>217</v>
      </c>
      <c r="C131" s="35">
        <v>2.6289</v>
      </c>
      <c r="D131" s="3">
        <v>218</v>
      </c>
      <c r="E131" s="33" t="s">
        <v>145</v>
      </c>
      <c r="F131" s="33" t="s">
        <v>34</v>
      </c>
      <c r="G131" s="33">
        <v>8</v>
      </c>
      <c r="H131" s="33" t="s">
        <v>47</v>
      </c>
      <c r="I131" s="34">
        <v>3.048</v>
      </c>
      <c r="J131" s="34">
        <v>1.8288000000000002</v>
      </c>
      <c r="K131" s="3">
        <v>0</v>
      </c>
      <c r="L131" s="40" t="s">
        <v>145</v>
      </c>
      <c r="M131" s="33"/>
      <c r="N131" s="33"/>
      <c r="O131" s="33" t="s">
        <v>37</v>
      </c>
      <c r="P131" s="33"/>
      <c r="Q131" s="33"/>
      <c r="R131" s="33"/>
      <c r="S131" s="33"/>
      <c r="T131" s="3"/>
      <c r="U131" s="3"/>
      <c r="V131" s="61">
        <v>218</v>
      </c>
    </row>
    <row r="132" spans="1:22" ht="12.75">
      <c r="A132" s="57">
        <v>124</v>
      </c>
      <c r="B132" s="3" t="s">
        <v>99</v>
      </c>
      <c r="C132" s="35">
        <v>2.6289</v>
      </c>
      <c r="D132" s="3">
        <v>218</v>
      </c>
      <c r="E132" s="33" t="s">
        <v>145</v>
      </c>
      <c r="F132" s="33" t="s">
        <v>34</v>
      </c>
      <c r="G132" s="33">
        <v>8</v>
      </c>
      <c r="H132" s="33" t="s">
        <v>47</v>
      </c>
      <c r="I132" s="34">
        <v>16.4592</v>
      </c>
      <c r="J132" s="34">
        <v>1.8288000000000002</v>
      </c>
      <c r="K132" s="3">
        <v>90</v>
      </c>
      <c r="L132" s="40" t="s">
        <v>36</v>
      </c>
      <c r="M132" s="33"/>
      <c r="N132" s="33"/>
      <c r="O132" s="33" t="s">
        <v>37</v>
      </c>
      <c r="P132" s="33"/>
      <c r="Q132" s="33"/>
      <c r="R132" s="33"/>
      <c r="S132" s="33"/>
      <c r="T132" s="3"/>
      <c r="U132" s="3"/>
      <c r="V132" s="61">
        <v>128</v>
      </c>
    </row>
    <row r="133" spans="1:22" ht="12.75">
      <c r="A133" s="58">
        <v>125</v>
      </c>
      <c r="B133" s="3" t="s">
        <v>100</v>
      </c>
      <c r="C133" s="35">
        <v>2.6289</v>
      </c>
      <c r="D133" s="3">
        <v>218</v>
      </c>
      <c r="E133" s="33" t="s">
        <v>145</v>
      </c>
      <c r="F133" s="33" t="s">
        <v>34</v>
      </c>
      <c r="G133" s="33">
        <v>8</v>
      </c>
      <c r="H133" s="33" t="s">
        <v>47</v>
      </c>
      <c r="I133" s="34">
        <v>1.524</v>
      </c>
      <c r="J133" s="34">
        <v>1.8288000000000002</v>
      </c>
      <c r="K133" s="3">
        <v>90</v>
      </c>
      <c r="L133" s="40" t="s">
        <v>36</v>
      </c>
      <c r="M133" s="33"/>
      <c r="N133" s="33"/>
      <c r="O133" s="33" t="s">
        <v>37</v>
      </c>
      <c r="P133" s="33"/>
      <c r="Q133" s="33"/>
      <c r="R133" s="33"/>
      <c r="S133" s="33"/>
      <c r="T133" s="3"/>
      <c r="U133" s="3"/>
      <c r="V133" s="61">
        <v>128</v>
      </c>
    </row>
    <row r="134" spans="1:22" ht="12.75">
      <c r="A134" s="57">
        <v>126</v>
      </c>
      <c r="B134" s="3" t="s">
        <v>138</v>
      </c>
      <c r="C134" s="35">
        <v>5.334</v>
      </c>
      <c r="D134" s="3">
        <v>221</v>
      </c>
      <c r="E134" s="33" t="s">
        <v>145</v>
      </c>
      <c r="F134" s="33" t="s">
        <v>41</v>
      </c>
      <c r="G134" s="33">
        <v>8</v>
      </c>
      <c r="H134" s="33" t="s">
        <v>145</v>
      </c>
      <c r="I134" s="34">
        <v>19.2024</v>
      </c>
      <c r="J134" s="34">
        <v>1.6764000000000001</v>
      </c>
      <c r="K134" s="3">
        <v>90</v>
      </c>
      <c r="L134" s="52" t="s">
        <v>36</v>
      </c>
      <c r="M134" s="33"/>
      <c r="N134" s="33"/>
      <c r="O134" s="33"/>
      <c r="P134" s="33" t="s">
        <v>37</v>
      </c>
      <c r="Q134" s="33"/>
      <c r="R134" s="33"/>
      <c r="S134" s="33"/>
      <c r="T134" s="3"/>
      <c r="U134" s="3"/>
      <c r="V134" s="61">
        <v>131</v>
      </c>
    </row>
    <row r="135" spans="1:22" ht="12.75">
      <c r="A135" s="58">
        <v>127</v>
      </c>
      <c r="B135" s="3" t="s">
        <v>137</v>
      </c>
      <c r="C135" s="35">
        <v>5.334</v>
      </c>
      <c r="D135" s="3">
        <v>221</v>
      </c>
      <c r="E135" s="33" t="s">
        <v>145</v>
      </c>
      <c r="F135" s="33" t="s">
        <v>41</v>
      </c>
      <c r="G135" s="33">
        <v>8</v>
      </c>
      <c r="H135" s="33" t="s">
        <v>145</v>
      </c>
      <c r="I135" s="34">
        <v>18.288</v>
      </c>
      <c r="J135" s="34">
        <v>1.6764000000000001</v>
      </c>
      <c r="K135" s="3">
        <v>90</v>
      </c>
      <c r="L135" s="52" t="s">
        <v>36</v>
      </c>
      <c r="M135" s="33"/>
      <c r="N135" s="33"/>
      <c r="O135" s="33"/>
      <c r="P135" s="33"/>
      <c r="Q135" s="33"/>
      <c r="R135" s="33" t="s">
        <v>37</v>
      </c>
      <c r="S135" s="33"/>
      <c r="T135" s="3">
        <v>0</v>
      </c>
      <c r="U135" s="3"/>
      <c r="V135" s="61">
        <v>131</v>
      </c>
    </row>
    <row r="136" spans="1:22" ht="12.75">
      <c r="A136" s="57">
        <v>128</v>
      </c>
      <c r="B136" s="3" t="s">
        <v>157</v>
      </c>
      <c r="C136" s="35">
        <v>6.400799999999999</v>
      </c>
      <c r="D136" s="3">
        <v>222</v>
      </c>
      <c r="E136" s="33" t="s">
        <v>145</v>
      </c>
      <c r="F136" s="33" t="s">
        <v>34</v>
      </c>
      <c r="G136" s="33">
        <v>8</v>
      </c>
      <c r="H136" s="33" t="s">
        <v>145</v>
      </c>
      <c r="I136" s="34">
        <v>11.5824</v>
      </c>
      <c r="J136" s="34">
        <v>1.8288000000000002</v>
      </c>
      <c r="K136" s="3">
        <v>0</v>
      </c>
      <c r="L136" s="52" t="s">
        <v>145</v>
      </c>
      <c r="M136" s="33"/>
      <c r="N136" s="33"/>
      <c r="O136" s="33"/>
      <c r="P136" s="33" t="s">
        <v>37</v>
      </c>
      <c r="Q136" s="33"/>
      <c r="R136" s="33"/>
      <c r="S136" s="33"/>
      <c r="T136" s="3"/>
      <c r="U136" s="3"/>
      <c r="V136" s="61">
        <v>222</v>
      </c>
    </row>
    <row r="137" spans="1:22" ht="12.75">
      <c r="A137" s="58">
        <v>129</v>
      </c>
      <c r="B137" s="3" t="s">
        <v>158</v>
      </c>
      <c r="C137" s="35">
        <v>6.400799999999999</v>
      </c>
      <c r="D137" s="3">
        <v>222</v>
      </c>
      <c r="E137" s="33" t="s">
        <v>145</v>
      </c>
      <c r="F137" s="33" t="s">
        <v>34</v>
      </c>
      <c r="G137" s="33">
        <v>8</v>
      </c>
      <c r="H137" s="33" t="s">
        <v>145</v>
      </c>
      <c r="I137" s="34">
        <v>28.651200000000003</v>
      </c>
      <c r="J137" s="34">
        <v>1.8288000000000002</v>
      </c>
      <c r="K137" s="3">
        <v>0</v>
      </c>
      <c r="L137" s="52" t="s">
        <v>145</v>
      </c>
      <c r="M137" s="33"/>
      <c r="N137" s="33"/>
      <c r="O137" s="33"/>
      <c r="P137" s="33" t="s">
        <v>37</v>
      </c>
      <c r="Q137" s="33"/>
      <c r="R137" s="33"/>
      <c r="S137" s="33"/>
      <c r="T137" s="3"/>
      <c r="U137" s="3"/>
      <c r="V137" s="61">
        <v>222</v>
      </c>
    </row>
    <row r="138" spans="1:22" ht="12.75">
      <c r="A138" s="57">
        <v>130</v>
      </c>
      <c r="B138" s="3" t="s">
        <v>129</v>
      </c>
      <c r="C138" s="35">
        <v>8.763</v>
      </c>
      <c r="D138" s="3">
        <v>222</v>
      </c>
      <c r="E138" s="33" t="s">
        <v>145</v>
      </c>
      <c r="F138" s="33" t="s">
        <v>41</v>
      </c>
      <c r="G138" s="33">
        <v>8</v>
      </c>
      <c r="H138" s="33" t="s">
        <v>47</v>
      </c>
      <c r="I138" s="34">
        <v>30.48</v>
      </c>
      <c r="J138" s="34">
        <v>1.524</v>
      </c>
      <c r="K138" s="3">
        <v>90</v>
      </c>
      <c r="L138" s="40" t="s">
        <v>36</v>
      </c>
      <c r="M138" s="33"/>
      <c r="N138" s="33"/>
      <c r="O138" s="33" t="s">
        <v>37</v>
      </c>
      <c r="P138" s="33"/>
      <c r="Q138" s="33"/>
      <c r="R138" s="33"/>
      <c r="S138" s="33"/>
      <c r="T138" s="3"/>
      <c r="U138" s="3"/>
      <c r="V138" s="61">
        <v>132</v>
      </c>
    </row>
    <row r="139" spans="1:22" ht="12.75">
      <c r="A139" s="58">
        <v>131</v>
      </c>
      <c r="B139" s="3" t="s">
        <v>130</v>
      </c>
      <c r="C139" s="35">
        <v>8.763</v>
      </c>
      <c r="D139" s="3">
        <v>222</v>
      </c>
      <c r="E139" s="33" t="s">
        <v>145</v>
      </c>
      <c r="F139" s="33" t="s">
        <v>41</v>
      </c>
      <c r="G139" s="33">
        <v>8</v>
      </c>
      <c r="H139" s="33" t="s">
        <v>47</v>
      </c>
      <c r="I139" s="34">
        <v>7.9248</v>
      </c>
      <c r="J139" s="34">
        <v>1.2192</v>
      </c>
      <c r="K139" s="3">
        <v>90</v>
      </c>
      <c r="L139" s="40" t="s">
        <v>36</v>
      </c>
      <c r="M139" s="33"/>
      <c r="N139" s="33"/>
      <c r="O139" s="33" t="s">
        <v>37</v>
      </c>
      <c r="P139" s="33"/>
      <c r="Q139" s="33"/>
      <c r="R139" s="33"/>
      <c r="S139" s="33"/>
      <c r="T139" s="3"/>
      <c r="U139" s="3"/>
      <c r="V139" s="61">
        <v>132</v>
      </c>
    </row>
    <row r="140" spans="1:22" ht="12.75">
      <c r="A140" s="57">
        <v>132</v>
      </c>
      <c r="B140" s="3" t="s">
        <v>128</v>
      </c>
      <c r="C140" s="35">
        <v>8.763</v>
      </c>
      <c r="D140" s="3">
        <v>222</v>
      </c>
      <c r="E140" s="33" t="s">
        <v>145</v>
      </c>
      <c r="F140" s="33" t="s">
        <v>41</v>
      </c>
      <c r="G140" s="33">
        <v>8</v>
      </c>
      <c r="H140" s="33" t="s">
        <v>47</v>
      </c>
      <c r="I140" s="34">
        <v>32.308800000000005</v>
      </c>
      <c r="J140" s="34">
        <v>1.8288000000000002</v>
      </c>
      <c r="K140" s="3">
        <v>90</v>
      </c>
      <c r="L140" s="40" t="s">
        <v>36</v>
      </c>
      <c r="M140" s="33"/>
      <c r="N140" s="33"/>
      <c r="O140" s="33"/>
      <c r="P140" s="33" t="s">
        <v>37</v>
      </c>
      <c r="Q140" s="33"/>
      <c r="R140" s="33"/>
      <c r="S140" s="33"/>
      <c r="T140" s="3"/>
      <c r="U140" s="3"/>
      <c r="V140" s="61">
        <v>132</v>
      </c>
    </row>
    <row r="141" spans="1:22" ht="12.75">
      <c r="A141" s="58">
        <v>133</v>
      </c>
      <c r="B141" s="3" t="s">
        <v>57</v>
      </c>
      <c r="C141" s="35">
        <v>6.400799999999999</v>
      </c>
      <c r="D141" s="3">
        <v>222</v>
      </c>
      <c r="E141" s="33" t="s">
        <v>145</v>
      </c>
      <c r="F141" s="33" t="s">
        <v>34</v>
      </c>
      <c r="G141" s="33">
        <v>8</v>
      </c>
      <c r="H141" s="33" t="s">
        <v>145</v>
      </c>
      <c r="I141" s="34">
        <v>22.250400000000003</v>
      </c>
      <c r="J141" s="34">
        <v>1.8288000000000002</v>
      </c>
      <c r="K141" s="3">
        <v>90</v>
      </c>
      <c r="L141" s="52" t="s">
        <v>36</v>
      </c>
      <c r="M141" s="33"/>
      <c r="N141" s="33"/>
      <c r="O141" s="33"/>
      <c r="P141" s="33"/>
      <c r="Q141" s="33"/>
      <c r="R141" s="33" t="s">
        <v>37</v>
      </c>
      <c r="S141" s="33"/>
      <c r="T141" s="3"/>
      <c r="U141" s="3"/>
      <c r="V141" s="61">
        <v>132</v>
      </c>
    </row>
    <row r="142" spans="1:22" ht="12.75">
      <c r="A142" s="57">
        <v>134</v>
      </c>
      <c r="B142" s="3" t="s">
        <v>151</v>
      </c>
      <c r="C142" s="35">
        <v>3.3146999999999998</v>
      </c>
      <c r="D142" s="3">
        <v>224</v>
      </c>
      <c r="E142" s="33" t="s">
        <v>145</v>
      </c>
      <c r="F142" s="33" t="s">
        <v>34</v>
      </c>
      <c r="G142" s="33">
        <v>8</v>
      </c>
      <c r="H142" s="33" t="s">
        <v>145</v>
      </c>
      <c r="I142" s="34">
        <v>16.764</v>
      </c>
      <c r="J142" s="34">
        <v>1.8288000000000002</v>
      </c>
      <c r="K142" s="3">
        <v>5</v>
      </c>
      <c r="L142" s="52" t="s">
        <v>145</v>
      </c>
      <c r="M142" s="33"/>
      <c r="N142" s="33"/>
      <c r="O142" s="33"/>
      <c r="P142" s="33"/>
      <c r="Q142" s="33"/>
      <c r="R142" s="33"/>
      <c r="S142" s="33" t="s">
        <v>37</v>
      </c>
      <c r="T142" s="3"/>
      <c r="U142" s="3"/>
      <c r="V142" s="61">
        <v>219</v>
      </c>
    </row>
    <row r="143" spans="1:22" ht="12.75">
      <c r="A143" s="58">
        <v>135</v>
      </c>
      <c r="B143" s="3" t="s">
        <v>45</v>
      </c>
      <c r="C143" s="35">
        <v>3.3146999999999998</v>
      </c>
      <c r="D143" s="3">
        <v>224</v>
      </c>
      <c r="E143" s="33" t="s">
        <v>145</v>
      </c>
      <c r="F143" s="33" t="s">
        <v>34</v>
      </c>
      <c r="G143" s="33">
        <v>8</v>
      </c>
      <c r="H143" s="33" t="s">
        <v>145</v>
      </c>
      <c r="I143" s="34">
        <v>27.432000000000002</v>
      </c>
      <c r="J143" s="34">
        <v>1.8288000000000002</v>
      </c>
      <c r="K143" s="3">
        <v>90</v>
      </c>
      <c r="L143" s="52" t="s">
        <v>36</v>
      </c>
      <c r="M143" s="33"/>
      <c r="N143" s="33"/>
      <c r="O143" s="33"/>
      <c r="P143" s="33" t="s">
        <v>37</v>
      </c>
      <c r="Q143" s="33"/>
      <c r="R143" s="33"/>
      <c r="S143" s="33"/>
      <c r="T143" s="3"/>
      <c r="U143" s="3"/>
      <c r="V143" s="61">
        <v>134</v>
      </c>
    </row>
    <row r="144" spans="1:22" ht="12.75">
      <c r="A144" s="57">
        <v>136</v>
      </c>
      <c r="B144" s="3" t="s">
        <v>116</v>
      </c>
      <c r="C144" s="35">
        <v>9.1821</v>
      </c>
      <c r="D144" s="3">
        <v>227</v>
      </c>
      <c r="E144" s="33" t="s">
        <v>343</v>
      </c>
      <c r="F144" s="33" t="s">
        <v>41</v>
      </c>
      <c r="G144" s="33">
        <v>7</v>
      </c>
      <c r="H144" s="33" t="s">
        <v>145</v>
      </c>
      <c r="I144" s="34">
        <v>32.004000000000005</v>
      </c>
      <c r="J144" s="34">
        <v>1.524</v>
      </c>
      <c r="K144" s="3">
        <v>90</v>
      </c>
      <c r="L144" s="52" t="s">
        <v>36</v>
      </c>
      <c r="M144" s="33"/>
      <c r="N144" s="33"/>
      <c r="O144" s="33"/>
      <c r="P144" s="33"/>
      <c r="Q144" s="33"/>
      <c r="R144" s="33" t="s">
        <v>37</v>
      </c>
      <c r="S144" s="33"/>
      <c r="T144" s="3">
        <v>0</v>
      </c>
      <c r="U144" s="3"/>
      <c r="V144" s="61">
        <v>137</v>
      </c>
    </row>
    <row r="145" spans="1:22" ht="12.75">
      <c r="A145" s="58">
        <v>137</v>
      </c>
      <c r="B145" s="3" t="s">
        <v>96</v>
      </c>
      <c r="C145" s="35">
        <v>5.5245</v>
      </c>
      <c r="D145" s="3">
        <v>229</v>
      </c>
      <c r="E145" s="33" t="s">
        <v>145</v>
      </c>
      <c r="F145" s="33" t="s">
        <v>34</v>
      </c>
      <c r="G145" s="33">
        <v>8</v>
      </c>
      <c r="H145" s="33" t="s">
        <v>35</v>
      </c>
      <c r="I145" s="34">
        <v>16.764</v>
      </c>
      <c r="J145" s="34">
        <v>1.8288000000000002</v>
      </c>
      <c r="K145" s="3">
        <v>90</v>
      </c>
      <c r="L145" s="52" t="s">
        <v>36</v>
      </c>
      <c r="M145" s="33"/>
      <c r="N145" s="33"/>
      <c r="O145" s="33"/>
      <c r="P145" s="33" t="s">
        <v>37</v>
      </c>
      <c r="Q145" s="33"/>
      <c r="R145" s="33"/>
      <c r="S145" s="33"/>
      <c r="T145" s="3"/>
      <c r="U145" s="3"/>
      <c r="V145" s="61">
        <v>139</v>
      </c>
    </row>
    <row r="146" spans="1:22" ht="12.75">
      <c r="A146" s="57">
        <v>138</v>
      </c>
      <c r="B146" s="3" t="s">
        <v>259</v>
      </c>
      <c r="C146" s="35">
        <v>10.363199999999999</v>
      </c>
      <c r="D146" s="3">
        <v>242</v>
      </c>
      <c r="E146" s="33" t="s">
        <v>145</v>
      </c>
      <c r="F146" s="33" t="s">
        <v>34</v>
      </c>
      <c r="G146" s="33" t="s">
        <v>35</v>
      </c>
      <c r="H146" s="33" t="s">
        <v>145</v>
      </c>
      <c r="I146" s="34">
        <v>24.9936</v>
      </c>
      <c r="J146" s="34">
        <v>1.524</v>
      </c>
      <c r="K146" s="3">
        <v>0</v>
      </c>
      <c r="L146" s="52" t="s">
        <v>145</v>
      </c>
      <c r="M146" s="33"/>
      <c r="N146" s="33"/>
      <c r="O146" s="33"/>
      <c r="P146" s="33" t="s">
        <v>37</v>
      </c>
      <c r="Q146" s="33"/>
      <c r="R146" s="33"/>
      <c r="S146" s="33"/>
      <c r="T146" s="3"/>
      <c r="U146" s="3"/>
      <c r="V146" s="61">
        <v>242</v>
      </c>
    </row>
    <row r="147" spans="1:22" ht="12.75">
      <c r="A147" s="58">
        <v>139</v>
      </c>
      <c r="B147" s="3" t="s">
        <v>142</v>
      </c>
      <c r="C147" s="35">
        <v>10.363199999999999</v>
      </c>
      <c r="D147" s="3">
        <v>242</v>
      </c>
      <c r="E147" s="33" t="s">
        <v>145</v>
      </c>
      <c r="F147" s="33" t="s">
        <v>34</v>
      </c>
      <c r="G147" s="33" t="s">
        <v>35</v>
      </c>
      <c r="H147" s="33" t="s">
        <v>145</v>
      </c>
      <c r="I147" s="34">
        <v>1.524</v>
      </c>
      <c r="J147" s="34">
        <v>1.524</v>
      </c>
      <c r="K147" s="3">
        <v>90</v>
      </c>
      <c r="L147" s="52" t="s">
        <v>36</v>
      </c>
      <c r="M147" s="33"/>
      <c r="N147" s="33"/>
      <c r="O147" s="33"/>
      <c r="P147" s="33" t="s">
        <v>37</v>
      </c>
      <c r="Q147" s="33"/>
      <c r="R147" s="33"/>
      <c r="S147" s="33"/>
      <c r="T147" s="3"/>
      <c r="U147" s="3"/>
      <c r="V147" s="61">
        <v>152</v>
      </c>
    </row>
    <row r="148" spans="1:22" ht="12.75">
      <c r="A148" s="57">
        <v>140</v>
      </c>
      <c r="B148" s="3" t="s">
        <v>143</v>
      </c>
      <c r="C148" s="35">
        <v>10.363199999999999</v>
      </c>
      <c r="D148" s="3">
        <v>242</v>
      </c>
      <c r="E148" s="33" t="s">
        <v>145</v>
      </c>
      <c r="F148" s="33" t="s">
        <v>34</v>
      </c>
      <c r="G148" s="33" t="s">
        <v>35</v>
      </c>
      <c r="H148" s="33" t="s">
        <v>145</v>
      </c>
      <c r="I148" s="34">
        <v>1.524</v>
      </c>
      <c r="J148" s="34">
        <v>1.524</v>
      </c>
      <c r="K148" s="3">
        <v>90</v>
      </c>
      <c r="L148" s="52" t="s">
        <v>36</v>
      </c>
      <c r="M148" s="33"/>
      <c r="N148" s="33"/>
      <c r="O148" s="33"/>
      <c r="P148" s="33" t="s">
        <v>37</v>
      </c>
      <c r="Q148" s="33"/>
      <c r="R148" s="33"/>
      <c r="S148" s="33"/>
      <c r="T148" s="3"/>
      <c r="U148" s="3"/>
      <c r="V148" s="61">
        <v>152</v>
      </c>
    </row>
    <row r="149" spans="1:22" ht="12.75">
      <c r="A149" s="58">
        <v>141</v>
      </c>
      <c r="B149" s="3" t="s">
        <v>141</v>
      </c>
      <c r="C149" s="35">
        <v>10.363199999999999</v>
      </c>
      <c r="D149" s="3">
        <v>242</v>
      </c>
      <c r="E149" s="33" t="s">
        <v>145</v>
      </c>
      <c r="F149" s="33" t="s">
        <v>34</v>
      </c>
      <c r="G149" s="33" t="s">
        <v>35</v>
      </c>
      <c r="H149" s="33" t="s">
        <v>145</v>
      </c>
      <c r="I149" s="34">
        <v>3.9624</v>
      </c>
      <c r="J149" s="34">
        <v>1.8288000000000002</v>
      </c>
      <c r="K149" s="3">
        <v>90</v>
      </c>
      <c r="L149" s="52" t="s">
        <v>36</v>
      </c>
      <c r="M149" s="33"/>
      <c r="N149" s="33"/>
      <c r="O149" s="33"/>
      <c r="P149" s="33"/>
      <c r="Q149" s="33"/>
      <c r="R149" s="33" t="s">
        <v>37</v>
      </c>
      <c r="S149" s="33"/>
      <c r="T149" s="3">
        <v>0</v>
      </c>
      <c r="U149" s="3"/>
      <c r="V149" s="61">
        <v>152</v>
      </c>
    </row>
    <row r="150" spans="1:22" ht="12.75">
      <c r="A150" s="57">
        <v>142</v>
      </c>
      <c r="B150" s="3" t="s">
        <v>140</v>
      </c>
      <c r="C150" s="35">
        <v>10.363199999999999</v>
      </c>
      <c r="D150" s="3">
        <v>242</v>
      </c>
      <c r="E150" s="33" t="s">
        <v>145</v>
      </c>
      <c r="F150" s="33" t="s">
        <v>34</v>
      </c>
      <c r="G150" s="33" t="s">
        <v>35</v>
      </c>
      <c r="H150" s="33" t="s">
        <v>145</v>
      </c>
      <c r="I150" s="34">
        <v>23.1648</v>
      </c>
      <c r="J150" s="34">
        <v>1.8288000000000002</v>
      </c>
      <c r="K150" s="3">
        <v>90</v>
      </c>
      <c r="L150" s="52" t="s">
        <v>36</v>
      </c>
      <c r="M150" s="33"/>
      <c r="N150" s="33"/>
      <c r="O150" s="33"/>
      <c r="P150" s="33"/>
      <c r="Q150" s="33"/>
      <c r="R150" s="33"/>
      <c r="S150" s="33" t="s">
        <v>37</v>
      </c>
      <c r="T150" s="3"/>
      <c r="U150" s="3"/>
      <c r="V150" s="61">
        <v>152</v>
      </c>
    </row>
    <row r="151" spans="1:22" ht="12.75">
      <c r="A151" s="58">
        <v>143</v>
      </c>
      <c r="B151" s="3" t="s">
        <v>252</v>
      </c>
      <c r="C151" s="35">
        <v>3.429</v>
      </c>
      <c r="D151" s="3">
        <v>243</v>
      </c>
      <c r="E151" s="33" t="s">
        <v>145</v>
      </c>
      <c r="F151" s="33" t="s">
        <v>34</v>
      </c>
      <c r="G151" s="33">
        <v>8</v>
      </c>
      <c r="H151" s="33" t="s">
        <v>145</v>
      </c>
      <c r="I151" s="34">
        <v>7.010400000000001</v>
      </c>
      <c r="J151" s="34">
        <v>1.8288000000000002</v>
      </c>
      <c r="K151" s="3">
        <v>0</v>
      </c>
      <c r="L151" s="52" t="s">
        <v>145</v>
      </c>
      <c r="M151" s="33"/>
      <c r="N151" s="33"/>
      <c r="O151" s="33"/>
      <c r="P151" s="33" t="s">
        <v>37</v>
      </c>
      <c r="Q151" s="33"/>
      <c r="R151" s="33"/>
      <c r="S151" s="33"/>
      <c r="T151" s="3"/>
      <c r="U151" s="3"/>
      <c r="V151" s="61">
        <v>243</v>
      </c>
    </row>
    <row r="152" spans="1:22" ht="12.75">
      <c r="A152" s="57">
        <v>144</v>
      </c>
      <c r="B152" s="3" t="s">
        <v>253</v>
      </c>
      <c r="C152" s="35">
        <v>3.429</v>
      </c>
      <c r="D152" s="3">
        <v>243</v>
      </c>
      <c r="E152" s="33" t="s">
        <v>145</v>
      </c>
      <c r="F152" s="33" t="s">
        <v>34</v>
      </c>
      <c r="G152" s="33">
        <v>8</v>
      </c>
      <c r="H152" s="33" t="s">
        <v>145</v>
      </c>
      <c r="I152" s="34">
        <v>8.5344</v>
      </c>
      <c r="J152" s="34">
        <v>1.8288000000000002</v>
      </c>
      <c r="K152" s="3">
        <v>0</v>
      </c>
      <c r="L152" s="52" t="s">
        <v>145</v>
      </c>
      <c r="M152" s="33"/>
      <c r="N152" s="33"/>
      <c r="O152" s="33"/>
      <c r="P152" s="33" t="s">
        <v>37</v>
      </c>
      <c r="Q152" s="33"/>
      <c r="R152" s="33"/>
      <c r="S152" s="33"/>
      <c r="T152" s="3"/>
      <c r="U152" s="3"/>
      <c r="V152" s="61">
        <v>243</v>
      </c>
    </row>
    <row r="153" spans="1:22" ht="12.75">
      <c r="A153" s="58">
        <v>145</v>
      </c>
      <c r="B153" s="3" t="s">
        <v>251</v>
      </c>
      <c r="C153" s="35">
        <v>3.429</v>
      </c>
      <c r="D153" s="3">
        <v>243</v>
      </c>
      <c r="E153" s="33" t="s">
        <v>145</v>
      </c>
      <c r="F153" s="33" t="s">
        <v>34</v>
      </c>
      <c r="G153" s="33">
        <v>8</v>
      </c>
      <c r="H153" s="33" t="s">
        <v>145</v>
      </c>
      <c r="I153" s="34">
        <v>20.1168</v>
      </c>
      <c r="J153" s="34">
        <v>1.6764000000000001</v>
      </c>
      <c r="K153" s="3">
        <v>0</v>
      </c>
      <c r="L153" s="52" t="s">
        <v>145</v>
      </c>
      <c r="M153" s="33"/>
      <c r="N153" s="33"/>
      <c r="O153" s="33"/>
      <c r="P153" s="33"/>
      <c r="Q153" s="33"/>
      <c r="R153" s="33" t="s">
        <v>37</v>
      </c>
      <c r="S153" s="33"/>
      <c r="T153" s="3"/>
      <c r="U153" s="3"/>
      <c r="V153" s="61">
        <v>243</v>
      </c>
    </row>
    <row r="154" spans="1:22" ht="12.75">
      <c r="A154" s="57">
        <v>146</v>
      </c>
      <c r="B154" s="3" t="s">
        <v>134</v>
      </c>
      <c r="C154" s="35">
        <v>3.429</v>
      </c>
      <c r="D154" s="3">
        <v>243</v>
      </c>
      <c r="E154" s="33" t="s">
        <v>145</v>
      </c>
      <c r="F154" s="33" t="s">
        <v>34</v>
      </c>
      <c r="G154" s="33">
        <v>8</v>
      </c>
      <c r="H154" s="33" t="s">
        <v>145</v>
      </c>
      <c r="I154" s="34">
        <v>18.288</v>
      </c>
      <c r="J154" s="34">
        <v>1.8288000000000002</v>
      </c>
      <c r="K154" s="3">
        <v>90</v>
      </c>
      <c r="L154" s="52" t="s">
        <v>36</v>
      </c>
      <c r="M154" s="33"/>
      <c r="N154" s="33"/>
      <c r="O154" s="33"/>
      <c r="P154" s="33" t="s">
        <v>37</v>
      </c>
      <c r="Q154" s="33"/>
      <c r="R154" s="33"/>
      <c r="S154" s="33"/>
      <c r="T154" s="3"/>
      <c r="U154" s="3"/>
      <c r="V154" s="61">
        <v>153</v>
      </c>
    </row>
    <row r="155" spans="1:22" ht="12.75">
      <c r="A155" s="58">
        <v>147</v>
      </c>
      <c r="B155" s="3" t="s">
        <v>149</v>
      </c>
      <c r="C155" s="35">
        <v>9.753599999999999</v>
      </c>
      <c r="D155" s="3">
        <v>247</v>
      </c>
      <c r="E155" s="33" t="s">
        <v>145</v>
      </c>
      <c r="F155" s="33" t="s">
        <v>34</v>
      </c>
      <c r="G155" s="33">
        <v>8</v>
      </c>
      <c r="H155" s="33" t="s">
        <v>145</v>
      </c>
      <c r="I155" s="34">
        <v>32.004000000000005</v>
      </c>
      <c r="J155" s="34">
        <v>1.6764000000000001</v>
      </c>
      <c r="K155" s="3">
        <v>0</v>
      </c>
      <c r="L155" s="52" t="s">
        <v>145</v>
      </c>
      <c r="M155" s="33"/>
      <c r="N155" s="33"/>
      <c r="O155" s="33"/>
      <c r="P155" s="33"/>
      <c r="Q155" s="33" t="s">
        <v>37</v>
      </c>
      <c r="R155" s="33"/>
      <c r="S155" s="33"/>
      <c r="T155" s="3"/>
      <c r="U155" s="3"/>
      <c r="V155" s="61">
        <v>247</v>
      </c>
    </row>
    <row r="156" spans="1:22" ht="12.75">
      <c r="A156" s="57">
        <v>148</v>
      </c>
      <c r="B156" s="3" t="s">
        <v>150</v>
      </c>
      <c r="C156" s="35">
        <v>9.753599999999999</v>
      </c>
      <c r="D156" s="3">
        <v>247</v>
      </c>
      <c r="E156" s="33" t="s">
        <v>145</v>
      </c>
      <c r="F156" s="33" t="s">
        <v>34</v>
      </c>
      <c r="G156" s="33">
        <v>8</v>
      </c>
      <c r="H156" s="33" t="s">
        <v>145</v>
      </c>
      <c r="I156" s="34">
        <v>3.048</v>
      </c>
      <c r="J156" s="34">
        <v>2.286</v>
      </c>
      <c r="K156" s="3">
        <v>0</v>
      </c>
      <c r="L156" s="52" t="s">
        <v>145</v>
      </c>
      <c r="M156" s="33"/>
      <c r="N156" s="33"/>
      <c r="O156" s="33"/>
      <c r="P156" s="33"/>
      <c r="Q156" s="33" t="s">
        <v>37</v>
      </c>
      <c r="R156" s="33"/>
      <c r="S156" s="33"/>
      <c r="T156" s="3"/>
      <c r="U156" s="3">
        <v>270</v>
      </c>
      <c r="V156" s="61">
        <v>247</v>
      </c>
    </row>
    <row r="157" spans="1:22" ht="12.75">
      <c r="A157" s="58">
        <v>149</v>
      </c>
      <c r="B157" s="3" t="s">
        <v>52</v>
      </c>
      <c r="C157" s="35">
        <v>12.763499999999999</v>
      </c>
      <c r="D157" s="3">
        <v>250</v>
      </c>
      <c r="E157" s="33" t="s">
        <v>343</v>
      </c>
      <c r="F157" s="33" t="s">
        <v>41</v>
      </c>
      <c r="G157" s="33">
        <v>8</v>
      </c>
      <c r="H157" s="33" t="s">
        <v>35</v>
      </c>
      <c r="I157" s="34">
        <v>0</v>
      </c>
      <c r="J157" s="34">
        <v>0</v>
      </c>
      <c r="K157" s="3">
        <v>90</v>
      </c>
      <c r="L157" s="52" t="s">
        <v>36</v>
      </c>
      <c r="M157" s="33"/>
      <c r="N157" s="33" t="s">
        <v>37</v>
      </c>
      <c r="O157" s="33"/>
      <c r="P157" s="33"/>
      <c r="Q157" s="33"/>
      <c r="R157" s="33"/>
      <c r="S157" s="33"/>
      <c r="T157" s="3"/>
      <c r="U157" s="3"/>
      <c r="V157" s="61">
        <v>160</v>
      </c>
    </row>
    <row r="158" spans="1:22" ht="12.75">
      <c r="A158" s="57">
        <v>150</v>
      </c>
      <c r="B158" s="3" t="s">
        <v>120</v>
      </c>
      <c r="C158" s="35">
        <v>22.479</v>
      </c>
      <c r="D158" s="3">
        <v>260</v>
      </c>
      <c r="E158" s="33" t="s">
        <v>343</v>
      </c>
      <c r="F158" s="33" t="s">
        <v>34</v>
      </c>
      <c r="G158" s="33">
        <v>6</v>
      </c>
      <c r="H158" s="33" t="s">
        <v>47</v>
      </c>
      <c r="I158" s="34">
        <v>7.315200000000001</v>
      </c>
      <c r="J158" s="34">
        <v>1.6764000000000001</v>
      </c>
      <c r="K158" s="3">
        <v>90</v>
      </c>
      <c r="L158" s="40" t="s">
        <v>36</v>
      </c>
      <c r="M158" s="33"/>
      <c r="N158" s="33" t="s">
        <v>37</v>
      </c>
      <c r="O158" s="33"/>
      <c r="P158" s="33"/>
      <c r="Q158" s="33"/>
      <c r="R158" s="33"/>
      <c r="S158" s="33"/>
      <c r="T158" s="3"/>
      <c r="U158" s="3"/>
      <c r="V158" s="61">
        <v>170</v>
      </c>
    </row>
    <row r="159" spans="1:22" ht="12.75">
      <c r="A159" s="58">
        <v>151</v>
      </c>
      <c r="B159" s="3" t="s">
        <v>121</v>
      </c>
      <c r="C159" s="35">
        <v>22.479</v>
      </c>
      <c r="D159" s="3">
        <v>260</v>
      </c>
      <c r="E159" s="33" t="s">
        <v>343</v>
      </c>
      <c r="F159" s="33" t="s">
        <v>34</v>
      </c>
      <c r="G159" s="33">
        <v>6</v>
      </c>
      <c r="H159" s="33" t="s">
        <v>47</v>
      </c>
      <c r="I159" s="34">
        <v>20.1168</v>
      </c>
      <c r="J159" s="34">
        <v>1.8288000000000002</v>
      </c>
      <c r="K159" s="3">
        <v>90</v>
      </c>
      <c r="L159" s="40" t="s">
        <v>36</v>
      </c>
      <c r="M159" s="33"/>
      <c r="N159" s="33" t="s">
        <v>37</v>
      </c>
      <c r="O159" s="33"/>
      <c r="P159" s="33"/>
      <c r="Q159" s="33"/>
      <c r="R159" s="33"/>
      <c r="S159" s="33"/>
      <c r="T159" s="3"/>
      <c r="U159" s="3"/>
      <c r="V159" s="61">
        <v>170</v>
      </c>
    </row>
    <row r="160" spans="1:22" ht="12.75">
      <c r="A160" s="57">
        <v>152</v>
      </c>
      <c r="B160" s="3" t="s">
        <v>194</v>
      </c>
      <c r="C160" s="35">
        <v>6.172199999999999</v>
      </c>
      <c r="D160" s="3">
        <v>264</v>
      </c>
      <c r="E160" s="33" t="s">
        <v>145</v>
      </c>
      <c r="F160" s="33" t="s">
        <v>34</v>
      </c>
      <c r="G160" s="33">
        <v>8</v>
      </c>
      <c r="H160" s="33" t="s">
        <v>145</v>
      </c>
      <c r="I160" s="34">
        <v>4.2672</v>
      </c>
      <c r="J160" s="34">
        <v>1.8288000000000002</v>
      </c>
      <c r="K160" s="3">
        <v>170</v>
      </c>
      <c r="L160" s="52" t="s">
        <v>145</v>
      </c>
      <c r="M160" s="33"/>
      <c r="N160" s="33"/>
      <c r="O160" s="33"/>
      <c r="P160" s="33"/>
      <c r="Q160" s="33"/>
      <c r="R160" s="33" t="s">
        <v>37</v>
      </c>
      <c r="S160" s="33"/>
      <c r="T160" s="3"/>
      <c r="U160" s="3"/>
      <c r="V160" s="61">
        <v>94</v>
      </c>
    </row>
    <row r="161" spans="1:22" ht="12.75">
      <c r="A161" s="58">
        <v>153</v>
      </c>
      <c r="B161" s="3" t="s">
        <v>195</v>
      </c>
      <c r="C161" s="35">
        <v>6.172199999999999</v>
      </c>
      <c r="D161" s="3">
        <v>264</v>
      </c>
      <c r="E161" s="33" t="s">
        <v>145</v>
      </c>
      <c r="F161" s="33" t="s">
        <v>34</v>
      </c>
      <c r="G161" s="33">
        <v>8</v>
      </c>
      <c r="H161" s="33" t="s">
        <v>145</v>
      </c>
      <c r="I161" s="34">
        <v>17.9832</v>
      </c>
      <c r="J161" s="34">
        <v>1.8288000000000002</v>
      </c>
      <c r="K161" s="3">
        <v>170</v>
      </c>
      <c r="L161" s="52" t="s">
        <v>145</v>
      </c>
      <c r="M161" s="33"/>
      <c r="N161" s="33"/>
      <c r="O161" s="33"/>
      <c r="P161" s="33"/>
      <c r="Q161" s="33"/>
      <c r="R161" s="33" t="s">
        <v>37</v>
      </c>
      <c r="S161" s="33"/>
      <c r="T161" s="3"/>
      <c r="U161" s="3"/>
      <c r="V161" s="61">
        <v>94</v>
      </c>
    </row>
    <row r="162" spans="1:22" ht="12.75">
      <c r="A162" s="57">
        <v>154</v>
      </c>
      <c r="B162" s="3" t="s">
        <v>86</v>
      </c>
      <c r="C162" s="35">
        <v>6.172199999999999</v>
      </c>
      <c r="D162" s="3">
        <v>264</v>
      </c>
      <c r="E162" s="33" t="s">
        <v>145</v>
      </c>
      <c r="F162" s="33" t="s">
        <v>34</v>
      </c>
      <c r="G162" s="33">
        <v>8</v>
      </c>
      <c r="H162" s="33" t="s">
        <v>145</v>
      </c>
      <c r="I162" s="34">
        <v>16.764</v>
      </c>
      <c r="J162" s="34">
        <v>1.8288000000000002</v>
      </c>
      <c r="K162" s="3">
        <v>85</v>
      </c>
      <c r="L162" s="52" t="s">
        <v>36</v>
      </c>
      <c r="M162" s="33"/>
      <c r="N162" s="33"/>
      <c r="O162" s="33"/>
      <c r="P162" s="33"/>
      <c r="Q162" s="33"/>
      <c r="R162" s="33" t="s">
        <v>37</v>
      </c>
      <c r="S162" s="33"/>
      <c r="T162" s="3">
        <v>80</v>
      </c>
      <c r="U162" s="3"/>
      <c r="V162" s="61">
        <v>179</v>
      </c>
    </row>
    <row r="163" spans="1:22" ht="12.75">
      <c r="A163" s="58">
        <v>155</v>
      </c>
      <c r="B163" s="3" t="s">
        <v>144</v>
      </c>
      <c r="C163" s="35">
        <v>5.7531</v>
      </c>
      <c r="D163" s="3">
        <v>269</v>
      </c>
      <c r="E163" s="33" t="s">
        <v>145</v>
      </c>
      <c r="F163" s="33" t="s">
        <v>34</v>
      </c>
      <c r="G163" s="33">
        <v>9</v>
      </c>
      <c r="H163" s="33" t="s">
        <v>145</v>
      </c>
      <c r="I163" s="34">
        <v>28.956000000000003</v>
      </c>
      <c r="J163" s="34">
        <v>1.8288000000000002</v>
      </c>
      <c r="K163" s="3">
        <v>0</v>
      </c>
      <c r="L163" s="52" t="s">
        <v>145</v>
      </c>
      <c r="M163" s="33"/>
      <c r="N163" s="33"/>
      <c r="O163" s="33"/>
      <c r="P163" s="33"/>
      <c r="Q163" s="33"/>
      <c r="R163" s="33" t="s">
        <v>37</v>
      </c>
      <c r="S163" s="33"/>
      <c r="T163" s="3"/>
      <c r="U163" s="3"/>
      <c r="V163" s="61">
        <v>269</v>
      </c>
    </row>
    <row r="164" spans="1:22" ht="12.75">
      <c r="A164" s="57">
        <v>156</v>
      </c>
      <c r="B164" s="3" t="s">
        <v>33</v>
      </c>
      <c r="C164" s="35">
        <v>5.7531</v>
      </c>
      <c r="D164" s="3">
        <v>269</v>
      </c>
      <c r="E164" s="33" t="s">
        <v>145</v>
      </c>
      <c r="F164" s="33" t="s">
        <v>34</v>
      </c>
      <c r="G164" s="33">
        <v>9</v>
      </c>
      <c r="H164" s="33" t="s">
        <v>145</v>
      </c>
      <c r="I164" s="34">
        <v>19.812</v>
      </c>
      <c r="J164" s="34">
        <v>1.8288000000000002</v>
      </c>
      <c r="K164" s="3">
        <v>90</v>
      </c>
      <c r="L164" s="52" t="s">
        <v>36</v>
      </c>
      <c r="M164" s="33"/>
      <c r="N164" s="33"/>
      <c r="O164" s="33"/>
      <c r="P164" s="33"/>
      <c r="Q164" s="33"/>
      <c r="R164" s="33"/>
      <c r="S164" s="33" t="s">
        <v>37</v>
      </c>
      <c r="T164" s="3"/>
      <c r="U164" s="3"/>
      <c r="V164" s="61">
        <v>179</v>
      </c>
    </row>
    <row r="165" spans="1:22" ht="12.75">
      <c r="A165" s="58">
        <v>157</v>
      </c>
      <c r="B165" s="3" t="s">
        <v>230</v>
      </c>
      <c r="C165" s="35">
        <v>1.6382999999999999</v>
      </c>
      <c r="D165" s="3">
        <v>281</v>
      </c>
      <c r="E165" s="33" t="s">
        <v>145</v>
      </c>
      <c r="F165" s="33" t="s">
        <v>34</v>
      </c>
      <c r="G165" s="33">
        <v>8</v>
      </c>
      <c r="H165" s="33" t="s">
        <v>145</v>
      </c>
      <c r="I165" s="34">
        <v>24.384</v>
      </c>
      <c r="J165" s="34">
        <v>1.8288000000000002</v>
      </c>
      <c r="K165" s="3">
        <v>0</v>
      </c>
      <c r="L165" s="52" t="s">
        <v>145</v>
      </c>
      <c r="M165" s="33"/>
      <c r="N165" s="33"/>
      <c r="O165" s="33"/>
      <c r="P165" s="33"/>
      <c r="Q165" s="33"/>
      <c r="R165" s="33" t="s">
        <v>37</v>
      </c>
      <c r="S165" s="33"/>
      <c r="T165" s="3"/>
      <c r="U165" s="3"/>
      <c r="V165" s="61">
        <v>281</v>
      </c>
    </row>
    <row r="166" spans="1:22" ht="12.75">
      <c r="A166" s="57">
        <v>158</v>
      </c>
      <c r="B166" s="3" t="s">
        <v>114</v>
      </c>
      <c r="C166" s="35">
        <v>1.6382999999999999</v>
      </c>
      <c r="D166" s="3">
        <v>281</v>
      </c>
      <c r="E166" s="33" t="s">
        <v>145</v>
      </c>
      <c r="F166" s="33" t="s">
        <v>34</v>
      </c>
      <c r="G166" s="33">
        <v>8</v>
      </c>
      <c r="H166" s="33" t="s">
        <v>145</v>
      </c>
      <c r="I166" s="34">
        <v>22.86</v>
      </c>
      <c r="J166" s="34">
        <v>1.8288000000000002</v>
      </c>
      <c r="K166" s="3">
        <v>90</v>
      </c>
      <c r="L166" s="52" t="s">
        <v>36</v>
      </c>
      <c r="M166" s="33"/>
      <c r="N166" s="33"/>
      <c r="O166" s="33"/>
      <c r="P166" s="33"/>
      <c r="Q166" s="33"/>
      <c r="R166" s="33"/>
      <c r="S166" s="33" t="s">
        <v>37</v>
      </c>
      <c r="T166" s="3"/>
      <c r="U166" s="3"/>
      <c r="V166" s="61">
        <v>191</v>
      </c>
    </row>
    <row r="167" spans="1:22" ht="12.75">
      <c r="A167" s="58">
        <v>159</v>
      </c>
      <c r="B167" s="3" t="s">
        <v>147</v>
      </c>
      <c r="C167" s="35">
        <v>2.2479</v>
      </c>
      <c r="D167" s="3">
        <v>282</v>
      </c>
      <c r="E167" s="33" t="s">
        <v>145</v>
      </c>
      <c r="F167" s="33" t="s">
        <v>34</v>
      </c>
      <c r="G167" s="33">
        <v>8</v>
      </c>
      <c r="H167" s="33" t="s">
        <v>35</v>
      </c>
      <c r="I167" s="34">
        <v>35.052</v>
      </c>
      <c r="J167" s="34">
        <v>1.8288000000000002</v>
      </c>
      <c r="K167" s="3">
        <v>0</v>
      </c>
      <c r="L167" s="52" t="s">
        <v>145</v>
      </c>
      <c r="M167" s="33"/>
      <c r="N167" s="33" t="s">
        <v>37</v>
      </c>
      <c r="O167" s="33"/>
      <c r="P167" s="33"/>
      <c r="Q167" s="33"/>
      <c r="R167" s="33"/>
      <c r="S167" s="33"/>
      <c r="T167" s="3"/>
      <c r="U167" s="3"/>
      <c r="V167" s="61">
        <v>282</v>
      </c>
    </row>
    <row r="168" spans="1:22" ht="12.75">
      <c r="A168" s="57">
        <v>160</v>
      </c>
      <c r="B168" s="3" t="s">
        <v>148</v>
      </c>
      <c r="C168" s="35">
        <v>2.2479</v>
      </c>
      <c r="D168" s="3">
        <v>282</v>
      </c>
      <c r="E168" s="33" t="s">
        <v>145</v>
      </c>
      <c r="F168" s="33" t="s">
        <v>34</v>
      </c>
      <c r="G168" s="33">
        <v>8</v>
      </c>
      <c r="H168" s="33" t="s">
        <v>35</v>
      </c>
      <c r="I168" s="34">
        <v>32.004000000000005</v>
      </c>
      <c r="J168" s="34">
        <v>1.8288000000000002</v>
      </c>
      <c r="K168" s="3">
        <v>0</v>
      </c>
      <c r="L168" s="52" t="s">
        <v>145</v>
      </c>
      <c r="M168" s="33"/>
      <c r="N168" s="33"/>
      <c r="O168" s="33"/>
      <c r="P168" s="33"/>
      <c r="Q168" s="33" t="s">
        <v>37</v>
      </c>
      <c r="R168" s="33"/>
      <c r="S168" s="33"/>
      <c r="T168" s="3"/>
      <c r="U168" s="3">
        <v>90</v>
      </c>
      <c r="V168" s="61">
        <v>282</v>
      </c>
    </row>
    <row r="169" spans="1:22" ht="12.75">
      <c r="A169" s="58">
        <v>161</v>
      </c>
      <c r="B169" s="3" t="s">
        <v>43</v>
      </c>
      <c r="C169" s="35">
        <v>2.2479</v>
      </c>
      <c r="D169" s="3">
        <v>282</v>
      </c>
      <c r="E169" s="33" t="s">
        <v>145</v>
      </c>
      <c r="F169" s="33" t="s">
        <v>34</v>
      </c>
      <c r="G169" s="33">
        <v>8</v>
      </c>
      <c r="H169" s="33" t="s">
        <v>35</v>
      </c>
      <c r="I169" s="34">
        <v>15.24</v>
      </c>
      <c r="J169" s="34">
        <v>1.8288000000000002</v>
      </c>
      <c r="K169" s="3">
        <v>90</v>
      </c>
      <c r="L169" s="52" t="s">
        <v>36</v>
      </c>
      <c r="M169" s="33"/>
      <c r="N169" s="33"/>
      <c r="O169" s="33"/>
      <c r="P169" s="33"/>
      <c r="Q169" s="33"/>
      <c r="R169" s="33" t="s">
        <v>37</v>
      </c>
      <c r="S169" s="33"/>
      <c r="T169" s="3"/>
      <c r="U169" s="3"/>
      <c r="V169" s="61">
        <v>192</v>
      </c>
    </row>
    <row r="170" spans="1:22" ht="12.75">
      <c r="A170" s="57">
        <v>162</v>
      </c>
      <c r="B170" s="3" t="s">
        <v>175</v>
      </c>
      <c r="C170" s="35">
        <v>24.2316</v>
      </c>
      <c r="D170" s="3">
        <v>285</v>
      </c>
      <c r="E170" s="33" t="s">
        <v>145</v>
      </c>
      <c r="F170" s="33" t="s">
        <v>34</v>
      </c>
      <c r="G170" s="33">
        <v>7</v>
      </c>
      <c r="H170" s="33" t="s">
        <v>35</v>
      </c>
      <c r="I170" s="34">
        <v>1.524</v>
      </c>
      <c r="J170" s="34">
        <v>1.728216</v>
      </c>
      <c r="K170" s="3">
        <v>0</v>
      </c>
      <c r="L170" s="52" t="s">
        <v>145</v>
      </c>
      <c r="M170" s="33"/>
      <c r="N170" s="33"/>
      <c r="O170" s="33"/>
      <c r="P170" s="33" t="s">
        <v>37</v>
      </c>
      <c r="Q170" s="33"/>
      <c r="R170" s="33"/>
      <c r="S170" s="33"/>
      <c r="T170" s="3"/>
      <c r="U170" s="3"/>
      <c r="V170" s="61">
        <v>285</v>
      </c>
    </row>
    <row r="171" spans="1:22" ht="12.75">
      <c r="A171" s="58">
        <v>163</v>
      </c>
      <c r="B171" s="3" t="s">
        <v>74</v>
      </c>
      <c r="C171" s="35">
        <v>24.2316</v>
      </c>
      <c r="D171" s="3">
        <v>285</v>
      </c>
      <c r="E171" s="33" t="s">
        <v>145</v>
      </c>
      <c r="F171" s="33" t="s">
        <v>34</v>
      </c>
      <c r="G171" s="33">
        <v>7</v>
      </c>
      <c r="H171" s="33" t="s">
        <v>35</v>
      </c>
      <c r="I171" s="34">
        <v>22.86</v>
      </c>
      <c r="J171" s="34">
        <v>1.728216</v>
      </c>
      <c r="K171" s="3">
        <v>90</v>
      </c>
      <c r="L171" s="52" t="s">
        <v>36</v>
      </c>
      <c r="M171" s="33"/>
      <c r="N171" s="33"/>
      <c r="O171" s="33"/>
      <c r="P171" s="33" t="s">
        <v>37</v>
      </c>
      <c r="Q171" s="33"/>
      <c r="R171" s="33"/>
      <c r="S171" s="33"/>
      <c r="T171" s="3"/>
      <c r="U171" s="3"/>
      <c r="V171" s="61">
        <v>195</v>
      </c>
    </row>
    <row r="172" spans="1:22" ht="12.75">
      <c r="A172" s="57">
        <v>164</v>
      </c>
      <c r="B172" s="3" t="s">
        <v>163</v>
      </c>
      <c r="C172" s="35">
        <v>18.8976</v>
      </c>
      <c r="D172" s="3">
        <v>290</v>
      </c>
      <c r="E172" s="33" t="s">
        <v>145</v>
      </c>
      <c r="F172" s="33" t="s">
        <v>34</v>
      </c>
      <c r="G172" s="33">
        <v>8</v>
      </c>
      <c r="H172" s="33" t="s">
        <v>145</v>
      </c>
      <c r="I172" s="34">
        <v>36.576</v>
      </c>
      <c r="J172" s="34">
        <v>1.8288000000000002</v>
      </c>
      <c r="K172" s="3">
        <v>0</v>
      </c>
      <c r="L172" s="52" t="s">
        <v>145</v>
      </c>
      <c r="M172" s="33"/>
      <c r="N172" s="33" t="s">
        <v>37</v>
      </c>
      <c r="O172" s="33"/>
      <c r="P172" s="33"/>
      <c r="Q172" s="33"/>
      <c r="R172" s="33"/>
      <c r="S172" s="33"/>
      <c r="T172" s="3"/>
      <c r="U172" s="3"/>
      <c r="V172" s="61">
        <v>290</v>
      </c>
    </row>
    <row r="173" spans="1:22" ht="12.75">
      <c r="A173" s="58">
        <v>165</v>
      </c>
      <c r="B173" s="3" t="s">
        <v>237</v>
      </c>
      <c r="C173" s="35">
        <v>14.2494</v>
      </c>
      <c r="D173" s="3">
        <v>297</v>
      </c>
      <c r="E173" s="33" t="s">
        <v>343</v>
      </c>
      <c r="F173" s="33" t="s">
        <v>34</v>
      </c>
      <c r="G173" s="33">
        <v>7</v>
      </c>
      <c r="H173" s="33" t="s">
        <v>145</v>
      </c>
      <c r="I173" s="34">
        <v>30.48</v>
      </c>
      <c r="J173" s="34">
        <v>1.6764000000000001</v>
      </c>
      <c r="K173" s="3">
        <v>0</v>
      </c>
      <c r="L173" s="52" t="s">
        <v>145</v>
      </c>
      <c r="M173" s="33"/>
      <c r="N173" s="33"/>
      <c r="O173" s="33"/>
      <c r="P173" s="33" t="s">
        <v>37</v>
      </c>
      <c r="Q173" s="33"/>
      <c r="R173" s="33"/>
      <c r="S173" s="33"/>
      <c r="T173" s="3"/>
      <c r="U173" s="3">
        <v>270</v>
      </c>
      <c r="V173" s="61">
        <v>297</v>
      </c>
    </row>
    <row r="174" spans="1:22" ht="12.75">
      <c r="A174" s="57">
        <v>166</v>
      </c>
      <c r="B174" s="3" t="s">
        <v>236</v>
      </c>
      <c r="C174" s="35">
        <v>14.2494</v>
      </c>
      <c r="D174" s="3">
        <v>297</v>
      </c>
      <c r="E174" s="33" t="s">
        <v>343</v>
      </c>
      <c r="F174" s="33" t="s">
        <v>34</v>
      </c>
      <c r="G174" s="33">
        <v>7</v>
      </c>
      <c r="H174" s="33" t="s">
        <v>145</v>
      </c>
      <c r="I174" s="34">
        <v>28.956000000000003</v>
      </c>
      <c r="J174" s="34">
        <v>1.6764000000000001</v>
      </c>
      <c r="K174" s="3">
        <v>0</v>
      </c>
      <c r="L174" s="52" t="s">
        <v>145</v>
      </c>
      <c r="M174" s="33"/>
      <c r="N174" s="33"/>
      <c r="O174" s="33"/>
      <c r="P174" s="33"/>
      <c r="Q174" s="33"/>
      <c r="R174" s="33" t="s">
        <v>37</v>
      </c>
      <c r="S174" s="33"/>
      <c r="T174" s="3">
        <v>90</v>
      </c>
      <c r="U174" s="3"/>
      <c r="V174" s="61">
        <v>297</v>
      </c>
    </row>
    <row r="175" spans="1:22" ht="12.75">
      <c r="A175" s="58">
        <v>167</v>
      </c>
      <c r="B175" s="3" t="s">
        <v>254</v>
      </c>
      <c r="C175" s="35">
        <v>16.8402</v>
      </c>
      <c r="D175" s="3">
        <v>297</v>
      </c>
      <c r="E175" s="33" t="s">
        <v>343</v>
      </c>
      <c r="F175" s="33" t="s">
        <v>34</v>
      </c>
      <c r="G175" s="33">
        <v>7</v>
      </c>
      <c r="H175" s="33" t="s">
        <v>145</v>
      </c>
      <c r="I175" s="34">
        <v>21.336000000000002</v>
      </c>
      <c r="J175" s="34">
        <v>1.8288000000000002</v>
      </c>
      <c r="K175" s="3">
        <v>0</v>
      </c>
      <c r="L175" s="52" t="s">
        <v>145</v>
      </c>
      <c r="M175" s="33"/>
      <c r="N175" s="33"/>
      <c r="O175" s="33"/>
      <c r="P175" s="33"/>
      <c r="Q175" s="33"/>
      <c r="R175" s="33" t="s">
        <v>37</v>
      </c>
      <c r="S175" s="33"/>
      <c r="T175" s="3">
        <v>270</v>
      </c>
      <c r="U175" s="3"/>
      <c r="V175" s="61">
        <v>297</v>
      </c>
    </row>
    <row r="176" spans="1:22" ht="12.75">
      <c r="A176" s="57">
        <v>168</v>
      </c>
      <c r="B176" s="3" t="s">
        <v>135</v>
      </c>
      <c r="C176" s="35">
        <v>16.8402</v>
      </c>
      <c r="D176" s="3">
        <v>297</v>
      </c>
      <c r="E176" s="33" t="s">
        <v>343</v>
      </c>
      <c r="F176" s="33" t="s">
        <v>34</v>
      </c>
      <c r="G176" s="33">
        <v>7</v>
      </c>
      <c r="H176" s="33" t="s">
        <v>145</v>
      </c>
      <c r="I176" s="34">
        <v>26.5176</v>
      </c>
      <c r="J176" s="34">
        <v>1.8288000000000002</v>
      </c>
      <c r="K176" s="3">
        <v>90</v>
      </c>
      <c r="L176" s="52" t="s">
        <v>36</v>
      </c>
      <c r="M176" s="33"/>
      <c r="N176" s="33"/>
      <c r="O176" s="33"/>
      <c r="P176" s="33"/>
      <c r="Q176" s="33"/>
      <c r="R176" s="33" t="s">
        <v>37</v>
      </c>
      <c r="S176" s="33"/>
      <c r="T176" s="3">
        <v>0</v>
      </c>
      <c r="U176" s="3"/>
      <c r="V176" s="61">
        <v>207</v>
      </c>
    </row>
    <row r="177" spans="1:22" ht="12.75">
      <c r="A177" s="58">
        <v>169</v>
      </c>
      <c r="B177" s="3" t="s">
        <v>136</v>
      </c>
      <c r="C177" s="35">
        <v>16.8402</v>
      </c>
      <c r="D177" s="3">
        <v>297</v>
      </c>
      <c r="E177" s="33" t="s">
        <v>343</v>
      </c>
      <c r="F177" s="33" t="s">
        <v>34</v>
      </c>
      <c r="G177" s="33">
        <v>7</v>
      </c>
      <c r="H177" s="33" t="s">
        <v>145</v>
      </c>
      <c r="I177" s="34">
        <v>26.5176</v>
      </c>
      <c r="J177" s="34">
        <v>1.8288000000000002</v>
      </c>
      <c r="K177" s="3">
        <v>90</v>
      </c>
      <c r="L177" s="52" t="s">
        <v>36</v>
      </c>
      <c r="M177" s="33"/>
      <c r="N177" s="33"/>
      <c r="O177" s="33"/>
      <c r="P177" s="33"/>
      <c r="Q177" s="33"/>
      <c r="R177" s="33"/>
      <c r="S177" s="33" t="s">
        <v>37</v>
      </c>
      <c r="T177" s="3"/>
      <c r="U177" s="3"/>
      <c r="V177" s="61">
        <v>207</v>
      </c>
    </row>
    <row r="178" spans="1:22" ht="12.75">
      <c r="A178" s="57">
        <v>170</v>
      </c>
      <c r="B178" s="3" t="s">
        <v>165</v>
      </c>
      <c r="C178" s="35">
        <v>14.5542</v>
      </c>
      <c r="D178" s="3">
        <v>300</v>
      </c>
      <c r="E178" s="33" t="s">
        <v>145</v>
      </c>
      <c r="F178" s="33" t="s">
        <v>34</v>
      </c>
      <c r="G178" s="33">
        <v>8</v>
      </c>
      <c r="H178" s="33" t="s">
        <v>145</v>
      </c>
      <c r="I178" s="34">
        <v>32.004000000000005</v>
      </c>
      <c r="J178" s="34">
        <v>1.8288000000000002</v>
      </c>
      <c r="K178" s="3">
        <v>0</v>
      </c>
      <c r="L178" s="52" t="s">
        <v>145</v>
      </c>
      <c r="M178" s="33"/>
      <c r="N178" s="33" t="s">
        <v>37</v>
      </c>
      <c r="O178" s="33"/>
      <c r="P178" s="33"/>
      <c r="Q178" s="33"/>
      <c r="R178" s="33"/>
      <c r="S178" s="33"/>
      <c r="T178" s="3"/>
      <c r="U178" s="3"/>
      <c r="V178" s="61">
        <v>300</v>
      </c>
    </row>
    <row r="179" spans="1:22" ht="12.75">
      <c r="A179" s="58">
        <v>171</v>
      </c>
      <c r="B179" s="3" t="s">
        <v>164</v>
      </c>
      <c r="C179" s="35">
        <v>14.5542</v>
      </c>
      <c r="D179" s="3">
        <v>300</v>
      </c>
      <c r="E179" s="33" t="s">
        <v>145</v>
      </c>
      <c r="F179" s="33" t="s">
        <v>34</v>
      </c>
      <c r="G179" s="33">
        <v>8</v>
      </c>
      <c r="H179" s="33" t="s">
        <v>145</v>
      </c>
      <c r="I179" s="34">
        <v>27.432000000000002</v>
      </c>
      <c r="J179" s="34">
        <v>1.8288000000000002</v>
      </c>
      <c r="K179" s="3">
        <v>0</v>
      </c>
      <c r="L179" s="52" t="s">
        <v>145</v>
      </c>
      <c r="M179" s="33"/>
      <c r="N179" s="33"/>
      <c r="O179" s="33"/>
      <c r="P179" s="33"/>
      <c r="Q179" s="33"/>
      <c r="R179" s="33" t="s">
        <v>37</v>
      </c>
      <c r="S179" s="33"/>
      <c r="T179" s="3"/>
      <c r="U179" s="3"/>
      <c r="V179" s="61">
        <v>300</v>
      </c>
    </row>
    <row r="180" spans="1:22" ht="12.75">
      <c r="A180" s="57">
        <v>172</v>
      </c>
      <c r="B180" s="3" t="s">
        <v>61</v>
      </c>
      <c r="C180" s="35">
        <v>14.5542</v>
      </c>
      <c r="D180" s="3">
        <v>300</v>
      </c>
      <c r="E180" s="33" t="s">
        <v>145</v>
      </c>
      <c r="F180" s="33" t="s">
        <v>34</v>
      </c>
      <c r="G180" s="33">
        <v>8</v>
      </c>
      <c r="H180" s="33" t="s">
        <v>145</v>
      </c>
      <c r="I180" s="34">
        <v>24.384</v>
      </c>
      <c r="J180" s="34">
        <v>1.8288000000000002</v>
      </c>
      <c r="K180" s="3">
        <v>85</v>
      </c>
      <c r="L180" s="52" t="s">
        <v>36</v>
      </c>
      <c r="M180" s="33"/>
      <c r="N180" s="33"/>
      <c r="O180" s="33" t="s">
        <v>37</v>
      </c>
      <c r="P180" s="33"/>
      <c r="Q180" s="33"/>
      <c r="R180" s="33"/>
      <c r="S180" s="33"/>
      <c r="T180" s="3"/>
      <c r="U180" s="3"/>
      <c r="V180" s="61">
        <v>215</v>
      </c>
    </row>
    <row r="181" spans="1:22" ht="12.75">
      <c r="A181" s="58">
        <v>173</v>
      </c>
      <c r="B181" s="3" t="s">
        <v>62</v>
      </c>
      <c r="C181" s="35">
        <v>14.5542</v>
      </c>
      <c r="D181" s="3">
        <v>300</v>
      </c>
      <c r="E181" s="33" t="s">
        <v>145</v>
      </c>
      <c r="F181" s="33" t="s">
        <v>34</v>
      </c>
      <c r="G181" s="33">
        <v>8</v>
      </c>
      <c r="H181" s="33" t="s">
        <v>145</v>
      </c>
      <c r="I181" s="34">
        <v>7.62</v>
      </c>
      <c r="J181" s="34">
        <v>1.8288000000000002</v>
      </c>
      <c r="K181" s="3">
        <v>90</v>
      </c>
      <c r="L181" s="52" t="s">
        <v>36</v>
      </c>
      <c r="M181" s="33"/>
      <c r="N181" s="33"/>
      <c r="O181" s="33"/>
      <c r="P181" s="33"/>
      <c r="Q181" s="33"/>
      <c r="R181" s="33" t="s">
        <v>37</v>
      </c>
      <c r="S181" s="33"/>
      <c r="T181" s="3"/>
      <c r="U181" s="3"/>
      <c r="V181" s="61">
        <v>210</v>
      </c>
    </row>
    <row r="182" spans="1:22" ht="12.75">
      <c r="A182" s="57">
        <v>174</v>
      </c>
      <c r="B182" s="3" t="s">
        <v>63</v>
      </c>
      <c r="C182" s="35">
        <v>14.5542</v>
      </c>
      <c r="D182" s="3">
        <v>300</v>
      </c>
      <c r="E182" s="33" t="s">
        <v>145</v>
      </c>
      <c r="F182" s="33" t="s">
        <v>34</v>
      </c>
      <c r="G182" s="33">
        <v>8</v>
      </c>
      <c r="H182" s="33" t="s">
        <v>145</v>
      </c>
      <c r="I182" s="34">
        <v>2.1336</v>
      </c>
      <c r="J182" s="34">
        <v>1.8288000000000002</v>
      </c>
      <c r="K182" s="3">
        <v>90</v>
      </c>
      <c r="L182" s="52" t="s">
        <v>36</v>
      </c>
      <c r="M182" s="33"/>
      <c r="N182" s="33"/>
      <c r="O182" s="33"/>
      <c r="P182" s="33"/>
      <c r="Q182" s="33"/>
      <c r="R182" s="33" t="s">
        <v>37</v>
      </c>
      <c r="S182" s="33"/>
      <c r="T182" s="3"/>
      <c r="U182" s="3"/>
      <c r="V182" s="61">
        <v>210</v>
      </c>
    </row>
    <row r="183" spans="1:22" ht="12.75">
      <c r="A183" s="58">
        <v>175</v>
      </c>
      <c r="B183" s="3" t="s">
        <v>152</v>
      </c>
      <c r="C183" s="35">
        <v>16.2306</v>
      </c>
      <c r="D183" s="3">
        <v>303</v>
      </c>
      <c r="E183" s="33" t="s">
        <v>145</v>
      </c>
      <c r="F183" s="33" t="s">
        <v>34</v>
      </c>
      <c r="G183" s="33">
        <v>8</v>
      </c>
      <c r="H183" s="33" t="s">
        <v>47</v>
      </c>
      <c r="I183" s="34">
        <v>31.3944</v>
      </c>
      <c r="J183" s="34">
        <v>1.8288000000000002</v>
      </c>
      <c r="K183" s="3">
        <v>0</v>
      </c>
      <c r="L183" s="40" t="s">
        <v>145</v>
      </c>
      <c r="M183" s="33"/>
      <c r="N183" s="33"/>
      <c r="O183" s="33"/>
      <c r="P183" s="33"/>
      <c r="Q183" s="33"/>
      <c r="R183" s="33" t="s">
        <v>37</v>
      </c>
      <c r="S183" s="33"/>
      <c r="T183" s="3"/>
      <c r="U183" s="3"/>
      <c r="V183" s="61">
        <v>303</v>
      </c>
    </row>
    <row r="184" spans="1:22" ht="12.75">
      <c r="A184" s="57">
        <v>176</v>
      </c>
      <c r="B184" s="3" t="s">
        <v>153</v>
      </c>
      <c r="C184" s="35">
        <v>16.2306</v>
      </c>
      <c r="D184" s="3">
        <v>303</v>
      </c>
      <c r="E184" s="33" t="s">
        <v>145</v>
      </c>
      <c r="F184" s="33" t="s">
        <v>34</v>
      </c>
      <c r="G184" s="33">
        <v>8</v>
      </c>
      <c r="H184" s="33" t="s">
        <v>47</v>
      </c>
      <c r="I184" s="34">
        <v>30.1752</v>
      </c>
      <c r="J184" s="34">
        <v>1.8288000000000002</v>
      </c>
      <c r="K184" s="3">
        <v>0</v>
      </c>
      <c r="L184" s="40" t="s">
        <v>145</v>
      </c>
      <c r="M184" s="33"/>
      <c r="N184" s="33"/>
      <c r="O184" s="33"/>
      <c r="P184" s="33"/>
      <c r="Q184" s="33"/>
      <c r="R184" s="33" t="s">
        <v>37</v>
      </c>
      <c r="S184" s="33"/>
      <c r="T184" s="3"/>
      <c r="U184" s="3"/>
      <c r="V184" s="61">
        <v>303</v>
      </c>
    </row>
    <row r="185" spans="1:22" ht="12.75">
      <c r="A185" s="58">
        <v>177</v>
      </c>
      <c r="B185" s="3" t="s">
        <v>50</v>
      </c>
      <c r="C185" s="35">
        <v>16.2306</v>
      </c>
      <c r="D185" s="3">
        <v>303</v>
      </c>
      <c r="E185" s="33" t="s">
        <v>145</v>
      </c>
      <c r="F185" s="33" t="s">
        <v>34</v>
      </c>
      <c r="G185" s="33">
        <v>8</v>
      </c>
      <c r="H185" s="33" t="s">
        <v>47</v>
      </c>
      <c r="I185" s="34">
        <v>21.336000000000002</v>
      </c>
      <c r="J185" s="34">
        <v>1.8288000000000002</v>
      </c>
      <c r="K185" s="3">
        <v>85</v>
      </c>
      <c r="L185" s="40" t="s">
        <v>36</v>
      </c>
      <c r="M185" s="33"/>
      <c r="N185" s="33"/>
      <c r="O185" s="33"/>
      <c r="P185" s="33"/>
      <c r="Q185" s="33"/>
      <c r="R185" s="33" t="s">
        <v>37</v>
      </c>
      <c r="S185" s="33"/>
      <c r="T185" s="3"/>
      <c r="U185" s="3"/>
      <c r="V185" s="61">
        <v>218</v>
      </c>
    </row>
    <row r="186" spans="1:22" ht="12.75">
      <c r="A186" s="57">
        <v>178</v>
      </c>
      <c r="B186" s="3" t="s">
        <v>173</v>
      </c>
      <c r="C186" s="35">
        <v>7.581899999999999</v>
      </c>
      <c r="D186" s="3">
        <v>313</v>
      </c>
      <c r="E186" s="33" t="s">
        <v>145</v>
      </c>
      <c r="F186" s="33" t="s">
        <v>34</v>
      </c>
      <c r="G186" s="33">
        <v>8</v>
      </c>
      <c r="H186" s="33" t="s">
        <v>145</v>
      </c>
      <c r="I186" s="34">
        <v>18.288</v>
      </c>
      <c r="J186" s="34">
        <v>1.8288000000000002</v>
      </c>
      <c r="K186" s="3">
        <v>0</v>
      </c>
      <c r="L186" s="52" t="s">
        <v>145</v>
      </c>
      <c r="M186" s="33"/>
      <c r="N186" s="33"/>
      <c r="O186" s="33"/>
      <c r="P186" s="33" t="s">
        <v>37</v>
      </c>
      <c r="Q186" s="33"/>
      <c r="R186" s="33"/>
      <c r="S186" s="33"/>
      <c r="T186" s="3"/>
      <c r="U186" s="3"/>
      <c r="V186" s="61">
        <v>313</v>
      </c>
    </row>
    <row r="187" spans="1:22" ht="12.75">
      <c r="A187" s="58">
        <v>179</v>
      </c>
      <c r="B187" s="3" t="s">
        <v>170</v>
      </c>
      <c r="C187" s="35">
        <v>8.2296</v>
      </c>
      <c r="D187" s="3">
        <v>313</v>
      </c>
      <c r="E187" s="33" t="s">
        <v>145</v>
      </c>
      <c r="F187" s="33" t="s">
        <v>34</v>
      </c>
      <c r="G187" s="33">
        <v>8</v>
      </c>
      <c r="H187" s="33" t="s">
        <v>145</v>
      </c>
      <c r="I187" s="34">
        <v>16.764</v>
      </c>
      <c r="J187" s="34">
        <v>1.6764000000000001</v>
      </c>
      <c r="K187" s="3">
        <v>0</v>
      </c>
      <c r="L187" s="52" t="s">
        <v>145</v>
      </c>
      <c r="M187" s="33"/>
      <c r="N187" s="33"/>
      <c r="O187" s="33"/>
      <c r="P187" s="33"/>
      <c r="Q187" s="33"/>
      <c r="R187" s="33" t="s">
        <v>37</v>
      </c>
      <c r="S187" s="33"/>
      <c r="T187" s="3">
        <v>90</v>
      </c>
      <c r="U187" s="3"/>
      <c r="V187" s="61">
        <v>313</v>
      </c>
    </row>
    <row r="188" spans="1:22" ht="12.75">
      <c r="A188" s="57">
        <v>180</v>
      </c>
      <c r="B188" s="3" t="s">
        <v>71</v>
      </c>
      <c r="C188" s="35">
        <v>7.581899999999999</v>
      </c>
      <c r="D188" s="3">
        <v>313</v>
      </c>
      <c r="E188" s="33" t="s">
        <v>145</v>
      </c>
      <c r="F188" s="33" t="s">
        <v>34</v>
      </c>
      <c r="G188" s="33">
        <v>8</v>
      </c>
      <c r="H188" s="33" t="s">
        <v>145</v>
      </c>
      <c r="I188" s="34">
        <v>31.0896</v>
      </c>
      <c r="J188" s="34">
        <v>1.8288000000000002</v>
      </c>
      <c r="K188" s="3">
        <v>90</v>
      </c>
      <c r="L188" s="52" t="s">
        <v>36</v>
      </c>
      <c r="M188" s="33"/>
      <c r="N188" s="33"/>
      <c r="O188" s="33"/>
      <c r="P188" s="33" t="s">
        <v>37</v>
      </c>
      <c r="Q188" s="33"/>
      <c r="R188" s="33"/>
      <c r="S188" s="33"/>
      <c r="T188" s="3"/>
      <c r="U188" s="3">
        <v>0</v>
      </c>
      <c r="V188" s="61">
        <v>223</v>
      </c>
    </row>
    <row r="189" spans="1:22" ht="12.75">
      <c r="A189" s="58">
        <v>181</v>
      </c>
      <c r="B189" s="3" t="s">
        <v>65</v>
      </c>
      <c r="C189" s="35">
        <v>8.2296</v>
      </c>
      <c r="D189" s="3">
        <v>313</v>
      </c>
      <c r="E189" s="33" t="s">
        <v>145</v>
      </c>
      <c r="F189" s="33" t="s">
        <v>34</v>
      </c>
      <c r="G189" s="33">
        <v>8</v>
      </c>
      <c r="H189" s="33" t="s">
        <v>145</v>
      </c>
      <c r="I189" s="34">
        <v>28.346400000000003</v>
      </c>
      <c r="J189" s="34">
        <v>1.9812</v>
      </c>
      <c r="K189" s="3">
        <v>90</v>
      </c>
      <c r="L189" s="52" t="s">
        <v>36</v>
      </c>
      <c r="M189" s="33"/>
      <c r="N189" s="33"/>
      <c r="O189" s="33"/>
      <c r="P189" s="33"/>
      <c r="Q189" s="33"/>
      <c r="R189" s="33" t="s">
        <v>37</v>
      </c>
      <c r="S189" s="33"/>
      <c r="T189" s="3">
        <v>0</v>
      </c>
      <c r="U189" s="3">
        <v>180</v>
      </c>
      <c r="V189" s="61">
        <v>223</v>
      </c>
    </row>
    <row r="190" spans="1:22" ht="12.75">
      <c r="A190" s="57">
        <v>182</v>
      </c>
      <c r="B190" s="3" t="s">
        <v>66</v>
      </c>
      <c r="C190" s="35">
        <v>8.2296</v>
      </c>
      <c r="D190" s="3">
        <v>313</v>
      </c>
      <c r="E190" s="33" t="s">
        <v>145</v>
      </c>
      <c r="F190" s="33" t="s">
        <v>34</v>
      </c>
      <c r="G190" s="33">
        <v>8</v>
      </c>
      <c r="H190" s="33" t="s">
        <v>145</v>
      </c>
      <c r="I190" s="34">
        <v>22.86</v>
      </c>
      <c r="J190" s="34">
        <v>1.9812</v>
      </c>
      <c r="K190" s="3">
        <v>90</v>
      </c>
      <c r="L190" s="52" t="s">
        <v>36</v>
      </c>
      <c r="M190" s="33"/>
      <c r="N190" s="33"/>
      <c r="O190" s="33"/>
      <c r="P190" s="33"/>
      <c r="Q190" s="33"/>
      <c r="R190" s="33" t="s">
        <v>37</v>
      </c>
      <c r="S190" s="33"/>
      <c r="T190" s="3">
        <v>0</v>
      </c>
      <c r="U190" s="3"/>
      <c r="V190" s="61">
        <v>223</v>
      </c>
    </row>
    <row r="191" spans="1:22" ht="12.75">
      <c r="A191" s="58">
        <v>183</v>
      </c>
      <c r="B191" s="3" t="s">
        <v>72</v>
      </c>
      <c r="C191" s="35">
        <v>7.581899999999999</v>
      </c>
      <c r="D191" s="3">
        <v>313</v>
      </c>
      <c r="E191" s="33" t="s">
        <v>145</v>
      </c>
      <c r="F191" s="33" t="s">
        <v>34</v>
      </c>
      <c r="G191" s="33">
        <v>8</v>
      </c>
      <c r="H191" s="33" t="s">
        <v>145</v>
      </c>
      <c r="I191" s="34">
        <v>21.945600000000002</v>
      </c>
      <c r="J191" s="34">
        <v>1.8288000000000002</v>
      </c>
      <c r="K191" s="3">
        <v>90</v>
      </c>
      <c r="L191" s="52" t="s">
        <v>36</v>
      </c>
      <c r="M191" s="33"/>
      <c r="N191" s="33"/>
      <c r="O191" s="33"/>
      <c r="P191" s="33"/>
      <c r="Q191" s="33"/>
      <c r="R191" s="33" t="s">
        <v>37</v>
      </c>
      <c r="S191" s="33"/>
      <c r="T191" s="3">
        <v>180</v>
      </c>
      <c r="U191" s="3">
        <v>180</v>
      </c>
      <c r="V191" s="61">
        <v>223</v>
      </c>
    </row>
    <row r="192" spans="1:22" ht="12.75">
      <c r="A192" s="57">
        <v>184</v>
      </c>
      <c r="B192" s="3" t="s">
        <v>174</v>
      </c>
      <c r="C192" s="35">
        <v>3.4671</v>
      </c>
      <c r="D192" s="3">
        <v>316</v>
      </c>
      <c r="E192" s="33" t="s">
        <v>145</v>
      </c>
      <c r="F192" s="33" t="s">
        <v>34</v>
      </c>
      <c r="G192" s="33">
        <v>8</v>
      </c>
      <c r="H192" s="33" t="s">
        <v>145</v>
      </c>
      <c r="I192" s="34">
        <v>30.48</v>
      </c>
      <c r="J192" s="34">
        <v>1.8288000000000002</v>
      </c>
      <c r="K192" s="3">
        <v>10</v>
      </c>
      <c r="L192" s="52" t="s">
        <v>145</v>
      </c>
      <c r="M192" s="33"/>
      <c r="N192" s="33"/>
      <c r="O192" s="33"/>
      <c r="P192" s="33"/>
      <c r="Q192" s="33"/>
      <c r="R192" s="33" t="s">
        <v>37</v>
      </c>
      <c r="S192" s="33"/>
      <c r="T192" s="3"/>
      <c r="U192" s="3"/>
      <c r="V192" s="61">
        <v>306</v>
      </c>
    </row>
    <row r="193" spans="1:22" ht="12.75">
      <c r="A193" s="58">
        <v>185</v>
      </c>
      <c r="B193" s="3" t="s">
        <v>73</v>
      </c>
      <c r="C193" s="35">
        <v>3.4671</v>
      </c>
      <c r="D193" s="3">
        <v>316</v>
      </c>
      <c r="E193" s="33" t="s">
        <v>145</v>
      </c>
      <c r="F193" s="33" t="s">
        <v>34</v>
      </c>
      <c r="G193" s="33">
        <v>8</v>
      </c>
      <c r="H193" s="33" t="s">
        <v>145</v>
      </c>
      <c r="I193" s="34">
        <v>16.154400000000003</v>
      </c>
      <c r="J193" s="34">
        <v>1.8288000000000002</v>
      </c>
      <c r="K193" s="3">
        <v>100</v>
      </c>
      <c r="L193" s="52" t="s">
        <v>36</v>
      </c>
      <c r="M193" s="33"/>
      <c r="N193" s="33"/>
      <c r="O193" s="33"/>
      <c r="P193" s="33"/>
      <c r="Q193" s="33"/>
      <c r="R193" s="33"/>
      <c r="S193" s="33" t="s">
        <v>37</v>
      </c>
      <c r="T193" s="3"/>
      <c r="U193" s="3"/>
      <c r="V193" s="61">
        <v>216</v>
      </c>
    </row>
    <row r="194" spans="1:22" ht="12.75">
      <c r="A194" s="57">
        <v>186</v>
      </c>
      <c r="B194" s="3" t="s">
        <v>191</v>
      </c>
      <c r="C194" s="35">
        <v>7.239</v>
      </c>
      <c r="D194" s="3">
        <v>330</v>
      </c>
      <c r="E194" s="33" t="s">
        <v>145</v>
      </c>
      <c r="F194" s="33" t="s">
        <v>34</v>
      </c>
      <c r="G194" s="33">
        <v>8</v>
      </c>
      <c r="H194" s="33" t="s">
        <v>145</v>
      </c>
      <c r="I194" s="34">
        <v>28.041600000000003</v>
      </c>
      <c r="J194" s="34">
        <v>1.524</v>
      </c>
      <c r="K194" s="3">
        <v>0</v>
      </c>
      <c r="L194" s="52" t="s">
        <v>145</v>
      </c>
      <c r="M194" s="33"/>
      <c r="N194" s="33"/>
      <c r="O194" s="33" t="s">
        <v>37</v>
      </c>
      <c r="P194" s="33"/>
      <c r="Q194" s="33"/>
      <c r="R194" s="33"/>
      <c r="S194" s="33"/>
      <c r="T194" s="3"/>
      <c r="U194" s="3"/>
      <c r="V194" s="61">
        <v>330</v>
      </c>
    </row>
    <row r="195" spans="1:22" ht="12.75">
      <c r="A195" s="58">
        <v>187</v>
      </c>
      <c r="B195" s="3" t="s">
        <v>84</v>
      </c>
      <c r="C195" s="35">
        <v>7.239</v>
      </c>
      <c r="D195" s="3">
        <v>330</v>
      </c>
      <c r="E195" s="33" t="s">
        <v>145</v>
      </c>
      <c r="F195" s="33" t="s">
        <v>34</v>
      </c>
      <c r="G195" s="33">
        <v>8</v>
      </c>
      <c r="H195" s="33" t="s">
        <v>145</v>
      </c>
      <c r="I195" s="34">
        <v>3.048</v>
      </c>
      <c r="J195" s="34">
        <v>1.2192</v>
      </c>
      <c r="K195" s="3">
        <v>90</v>
      </c>
      <c r="L195" s="52" t="s">
        <v>36</v>
      </c>
      <c r="M195" s="33"/>
      <c r="N195" s="33"/>
      <c r="O195" s="33" t="s">
        <v>37</v>
      </c>
      <c r="P195" s="33"/>
      <c r="Q195" s="33"/>
      <c r="R195" s="33"/>
      <c r="S195" s="33"/>
      <c r="T195" s="3"/>
      <c r="U195" s="3"/>
      <c r="V195" s="61">
        <v>240</v>
      </c>
    </row>
    <row r="196" spans="1:22" ht="12.75">
      <c r="A196" s="57">
        <v>188</v>
      </c>
      <c r="B196" s="3" t="s">
        <v>83</v>
      </c>
      <c r="C196" s="35">
        <v>7.239</v>
      </c>
      <c r="D196" s="3">
        <v>330</v>
      </c>
      <c r="E196" s="33" t="s">
        <v>145</v>
      </c>
      <c r="F196" s="33" t="s">
        <v>34</v>
      </c>
      <c r="G196" s="33">
        <v>8</v>
      </c>
      <c r="H196" s="33" t="s">
        <v>145</v>
      </c>
      <c r="I196" s="34">
        <v>18.288</v>
      </c>
      <c r="J196" s="34">
        <v>1.524</v>
      </c>
      <c r="K196" s="3">
        <v>90</v>
      </c>
      <c r="L196" s="52" t="s">
        <v>36</v>
      </c>
      <c r="M196" s="33"/>
      <c r="N196" s="33"/>
      <c r="O196" s="33"/>
      <c r="P196" s="33"/>
      <c r="Q196" s="33"/>
      <c r="R196" s="33" t="s">
        <v>37</v>
      </c>
      <c r="S196" s="33"/>
      <c r="T196" s="3">
        <v>180</v>
      </c>
      <c r="U196" s="3"/>
      <c r="V196" s="61">
        <v>240</v>
      </c>
    </row>
    <row r="197" spans="1:22" ht="12.75">
      <c r="A197" s="58">
        <v>189</v>
      </c>
      <c r="B197" s="3" t="s">
        <v>82</v>
      </c>
      <c r="C197" s="35">
        <v>7.239</v>
      </c>
      <c r="D197" s="3">
        <v>330</v>
      </c>
      <c r="E197" s="33" t="s">
        <v>145</v>
      </c>
      <c r="F197" s="33" t="s">
        <v>34</v>
      </c>
      <c r="G197" s="33">
        <v>8</v>
      </c>
      <c r="H197" s="33" t="s">
        <v>145</v>
      </c>
      <c r="I197" s="34">
        <v>18.288</v>
      </c>
      <c r="J197" s="34">
        <v>1.524</v>
      </c>
      <c r="K197" s="3">
        <v>90</v>
      </c>
      <c r="L197" s="52" t="s">
        <v>36</v>
      </c>
      <c r="M197" s="33"/>
      <c r="N197" s="33"/>
      <c r="O197" s="33"/>
      <c r="P197" s="33"/>
      <c r="Q197" s="33"/>
      <c r="R197" s="33"/>
      <c r="S197" s="33" t="s">
        <v>37</v>
      </c>
      <c r="T197" s="3">
        <v>180</v>
      </c>
      <c r="U197" s="3"/>
      <c r="V197" s="61">
        <v>240</v>
      </c>
    </row>
    <row r="198" spans="1:22" ht="12.75">
      <c r="A198" s="57">
        <v>190</v>
      </c>
      <c r="B198" s="3" t="s">
        <v>172</v>
      </c>
      <c r="C198" s="35">
        <v>4.876799999999999</v>
      </c>
      <c r="D198" s="3">
        <v>331</v>
      </c>
      <c r="E198" s="33" t="s">
        <v>145</v>
      </c>
      <c r="F198" s="33" t="s">
        <v>34</v>
      </c>
      <c r="G198" s="33">
        <v>8</v>
      </c>
      <c r="H198" s="33" t="s">
        <v>145</v>
      </c>
      <c r="I198" s="34">
        <v>17.9832</v>
      </c>
      <c r="J198" s="34">
        <v>1.6764000000000001</v>
      </c>
      <c r="K198" s="3">
        <v>0</v>
      </c>
      <c r="L198" s="52" t="s">
        <v>145</v>
      </c>
      <c r="M198" s="33"/>
      <c r="N198" s="33"/>
      <c r="O198" s="33"/>
      <c r="P198" s="33"/>
      <c r="Q198" s="33"/>
      <c r="R198" s="33" t="s">
        <v>37</v>
      </c>
      <c r="S198" s="33"/>
      <c r="T198" s="3"/>
      <c r="U198" s="3"/>
      <c r="V198" s="61">
        <v>331</v>
      </c>
    </row>
    <row r="199" spans="1:22" ht="12.75">
      <c r="A199" s="58">
        <v>191</v>
      </c>
      <c r="B199" s="3" t="s">
        <v>235</v>
      </c>
      <c r="C199" s="35">
        <v>4.838699999999999</v>
      </c>
      <c r="D199" s="3">
        <v>331</v>
      </c>
      <c r="E199" s="33" t="s">
        <v>145</v>
      </c>
      <c r="F199" s="33" t="s">
        <v>34</v>
      </c>
      <c r="G199" s="33">
        <v>9</v>
      </c>
      <c r="H199" s="33" t="s">
        <v>145</v>
      </c>
      <c r="I199" s="34">
        <v>22.250400000000003</v>
      </c>
      <c r="J199" s="34">
        <v>1.8288000000000002</v>
      </c>
      <c r="K199" s="3">
        <v>0</v>
      </c>
      <c r="L199" s="52" t="s">
        <v>145</v>
      </c>
      <c r="M199" s="33"/>
      <c r="N199" s="33"/>
      <c r="O199" s="33"/>
      <c r="P199" s="33"/>
      <c r="Q199" s="33"/>
      <c r="R199" s="33" t="s">
        <v>37</v>
      </c>
      <c r="S199" s="33"/>
      <c r="T199" s="3">
        <v>90</v>
      </c>
      <c r="U199" s="3">
        <v>90</v>
      </c>
      <c r="V199" s="61">
        <v>331</v>
      </c>
    </row>
    <row r="200" spans="1:22" ht="12.75">
      <c r="A200" s="57">
        <v>192</v>
      </c>
      <c r="B200" s="3" t="s">
        <v>117</v>
      </c>
      <c r="C200" s="35">
        <v>4.838699999999999</v>
      </c>
      <c r="D200" s="3">
        <v>331</v>
      </c>
      <c r="E200" s="33" t="s">
        <v>145</v>
      </c>
      <c r="F200" s="33" t="s">
        <v>34</v>
      </c>
      <c r="G200" s="33">
        <v>9</v>
      </c>
      <c r="H200" s="33" t="s">
        <v>145</v>
      </c>
      <c r="I200" s="34">
        <v>25.2984</v>
      </c>
      <c r="J200" s="34">
        <v>1.8288000000000002</v>
      </c>
      <c r="K200" s="3">
        <v>90</v>
      </c>
      <c r="L200" s="52" t="s">
        <v>36</v>
      </c>
      <c r="M200" s="33"/>
      <c r="N200" s="33"/>
      <c r="O200" s="33"/>
      <c r="P200" s="33"/>
      <c r="Q200" s="33"/>
      <c r="R200" s="33" t="s">
        <v>37</v>
      </c>
      <c r="S200" s="33"/>
      <c r="T200" s="3">
        <v>180</v>
      </c>
      <c r="U200" s="3"/>
      <c r="V200" s="61">
        <v>241</v>
      </c>
    </row>
    <row r="201" spans="1:22" ht="12.75">
      <c r="A201" s="58">
        <v>193</v>
      </c>
      <c r="B201" s="3" t="s">
        <v>118</v>
      </c>
      <c r="C201" s="35">
        <v>4.838699999999999</v>
      </c>
      <c r="D201" s="3">
        <v>331</v>
      </c>
      <c r="E201" s="33" t="s">
        <v>145</v>
      </c>
      <c r="F201" s="33" t="s">
        <v>34</v>
      </c>
      <c r="G201" s="33">
        <v>9</v>
      </c>
      <c r="H201" s="33" t="s">
        <v>145</v>
      </c>
      <c r="I201" s="34">
        <v>19.812</v>
      </c>
      <c r="J201" s="34">
        <v>1.8288000000000002</v>
      </c>
      <c r="K201" s="3">
        <v>90</v>
      </c>
      <c r="L201" s="52" t="s">
        <v>36</v>
      </c>
      <c r="M201" s="33"/>
      <c r="N201" s="33"/>
      <c r="O201" s="33"/>
      <c r="P201" s="33"/>
      <c r="Q201" s="33"/>
      <c r="R201" s="33" t="s">
        <v>37</v>
      </c>
      <c r="S201" s="33"/>
      <c r="T201" s="3"/>
      <c r="U201" s="3"/>
      <c r="V201" s="61">
        <v>241</v>
      </c>
    </row>
    <row r="202" spans="1:22" ht="12.75">
      <c r="A202" s="57">
        <v>194</v>
      </c>
      <c r="B202" s="3" t="s">
        <v>69</v>
      </c>
      <c r="C202" s="35">
        <v>4.876799999999999</v>
      </c>
      <c r="D202" s="3">
        <v>331</v>
      </c>
      <c r="E202" s="33" t="s">
        <v>145</v>
      </c>
      <c r="F202" s="33" t="s">
        <v>34</v>
      </c>
      <c r="G202" s="33">
        <v>8</v>
      </c>
      <c r="H202" s="33" t="s">
        <v>145</v>
      </c>
      <c r="I202" s="34">
        <v>16.4592</v>
      </c>
      <c r="J202" s="34">
        <v>1.6764000000000001</v>
      </c>
      <c r="K202" s="3">
        <v>90</v>
      </c>
      <c r="L202" s="52" t="s">
        <v>36</v>
      </c>
      <c r="M202" s="33"/>
      <c r="N202" s="33"/>
      <c r="O202" s="33"/>
      <c r="P202" s="33"/>
      <c r="Q202" s="33"/>
      <c r="R202" s="33"/>
      <c r="S202" s="33" t="s">
        <v>37</v>
      </c>
      <c r="T202" s="3">
        <v>180</v>
      </c>
      <c r="U202" s="3"/>
      <c r="V202" s="61">
        <v>241</v>
      </c>
    </row>
    <row r="203" spans="1:22" ht="12.75">
      <c r="A203" s="58">
        <v>195</v>
      </c>
      <c r="B203" s="3" t="s">
        <v>70</v>
      </c>
      <c r="C203" s="35">
        <v>4.876799999999999</v>
      </c>
      <c r="D203" s="3">
        <v>331</v>
      </c>
      <c r="E203" s="33" t="s">
        <v>145</v>
      </c>
      <c r="F203" s="33" t="s">
        <v>34</v>
      </c>
      <c r="G203" s="33">
        <v>8</v>
      </c>
      <c r="H203" s="33" t="s">
        <v>145</v>
      </c>
      <c r="I203" s="34">
        <v>18.288</v>
      </c>
      <c r="J203" s="34">
        <v>1.6764000000000001</v>
      </c>
      <c r="K203" s="3">
        <v>90</v>
      </c>
      <c r="L203" s="52" t="s">
        <v>36</v>
      </c>
      <c r="M203" s="33"/>
      <c r="N203" s="33"/>
      <c r="O203" s="33"/>
      <c r="P203" s="33"/>
      <c r="Q203" s="33"/>
      <c r="R203" s="33"/>
      <c r="S203" s="33" t="s">
        <v>37</v>
      </c>
      <c r="T203" s="3">
        <v>180</v>
      </c>
      <c r="U203" s="3"/>
      <c r="V203" s="61">
        <v>241</v>
      </c>
    </row>
    <row r="204" spans="1:22" ht="12.75">
      <c r="A204" s="57">
        <v>196</v>
      </c>
      <c r="B204" s="3" t="s">
        <v>210</v>
      </c>
      <c r="C204" s="35">
        <v>5.4864</v>
      </c>
      <c r="D204" s="3">
        <v>333</v>
      </c>
      <c r="E204" s="33" t="s">
        <v>145</v>
      </c>
      <c r="F204" s="33" t="s">
        <v>34</v>
      </c>
      <c r="G204" s="33">
        <v>8</v>
      </c>
      <c r="H204" s="33" t="s">
        <v>35</v>
      </c>
      <c r="I204" s="34">
        <v>21.336000000000002</v>
      </c>
      <c r="J204" s="34">
        <v>1.8288000000000002</v>
      </c>
      <c r="K204" s="3">
        <v>0</v>
      </c>
      <c r="L204" s="52" t="s">
        <v>145</v>
      </c>
      <c r="M204" s="33"/>
      <c r="N204" s="33"/>
      <c r="O204" s="33"/>
      <c r="P204" s="33" t="s">
        <v>37</v>
      </c>
      <c r="Q204" s="33"/>
      <c r="R204" s="33"/>
      <c r="S204" s="33"/>
      <c r="T204" s="3"/>
      <c r="U204" s="3"/>
      <c r="V204" s="61">
        <v>333</v>
      </c>
    </row>
    <row r="205" spans="1:22" ht="12.75">
      <c r="A205" s="58">
        <v>197</v>
      </c>
      <c r="B205" s="3" t="s">
        <v>91</v>
      </c>
      <c r="C205" s="35">
        <v>5.4864</v>
      </c>
      <c r="D205" s="3">
        <v>333</v>
      </c>
      <c r="E205" s="33" t="s">
        <v>145</v>
      </c>
      <c r="F205" s="33" t="s">
        <v>34</v>
      </c>
      <c r="G205" s="33">
        <v>8</v>
      </c>
      <c r="H205" s="33" t="s">
        <v>35</v>
      </c>
      <c r="I205" s="34">
        <v>15.8496</v>
      </c>
      <c r="J205" s="34">
        <v>1.8288000000000002</v>
      </c>
      <c r="K205" s="3">
        <v>90</v>
      </c>
      <c r="L205" s="52" t="s">
        <v>36</v>
      </c>
      <c r="M205" s="33"/>
      <c r="N205" s="33"/>
      <c r="O205" s="33"/>
      <c r="P205" s="33"/>
      <c r="Q205" s="33" t="s">
        <v>37</v>
      </c>
      <c r="R205" s="33"/>
      <c r="S205" s="33"/>
      <c r="T205" s="3"/>
      <c r="U205" s="3">
        <v>180</v>
      </c>
      <c r="V205" s="61">
        <v>243</v>
      </c>
    </row>
    <row r="206" spans="1:22" ht="12.75">
      <c r="A206" s="57">
        <v>198</v>
      </c>
      <c r="B206" s="3" t="s">
        <v>225</v>
      </c>
      <c r="C206" s="35">
        <v>2.8194</v>
      </c>
      <c r="D206" s="3">
        <v>336</v>
      </c>
      <c r="E206" s="33" t="s">
        <v>145</v>
      </c>
      <c r="F206" s="33" t="s">
        <v>34</v>
      </c>
      <c r="G206" s="33">
        <v>9</v>
      </c>
      <c r="H206" s="33" t="s">
        <v>35</v>
      </c>
      <c r="I206" s="34">
        <v>0</v>
      </c>
      <c r="J206" s="34">
        <v>1.6764000000000001</v>
      </c>
      <c r="K206" s="3">
        <v>0</v>
      </c>
      <c r="L206" s="52" t="s">
        <v>145</v>
      </c>
      <c r="M206" s="33"/>
      <c r="N206" s="33"/>
      <c r="O206" s="33"/>
      <c r="P206" s="33"/>
      <c r="Q206" s="33"/>
      <c r="R206" s="33" t="s">
        <v>37</v>
      </c>
      <c r="S206" s="33"/>
      <c r="T206" s="3"/>
      <c r="U206" s="3"/>
      <c r="V206" s="61">
        <v>336</v>
      </c>
    </row>
    <row r="207" spans="1:22" ht="12.75">
      <c r="A207" s="58">
        <v>199</v>
      </c>
      <c r="B207" s="3" t="s">
        <v>226</v>
      </c>
      <c r="C207" s="35">
        <v>2.8194</v>
      </c>
      <c r="D207" s="3">
        <v>336</v>
      </c>
      <c r="E207" s="33" t="s">
        <v>145</v>
      </c>
      <c r="F207" s="33" t="s">
        <v>34</v>
      </c>
      <c r="G207" s="33">
        <v>9</v>
      </c>
      <c r="H207" s="33" t="s">
        <v>35</v>
      </c>
      <c r="I207" s="34">
        <v>0</v>
      </c>
      <c r="J207" s="34">
        <v>1.6764000000000001</v>
      </c>
      <c r="K207" s="3">
        <v>0</v>
      </c>
      <c r="L207" s="52" t="s">
        <v>145</v>
      </c>
      <c r="M207" s="33"/>
      <c r="N207" s="33"/>
      <c r="O207" s="33"/>
      <c r="P207" s="33"/>
      <c r="Q207" s="33"/>
      <c r="R207" s="33" t="s">
        <v>37</v>
      </c>
      <c r="S207" s="33"/>
      <c r="T207" s="3"/>
      <c r="U207" s="3"/>
      <c r="V207" s="61">
        <v>336</v>
      </c>
    </row>
    <row r="208" spans="1:22" ht="12.75">
      <c r="A208" s="57">
        <v>200</v>
      </c>
      <c r="B208" s="3" t="s">
        <v>108</v>
      </c>
      <c r="C208" s="35">
        <v>2.8194</v>
      </c>
      <c r="D208" s="3">
        <v>336</v>
      </c>
      <c r="E208" s="33" t="s">
        <v>145</v>
      </c>
      <c r="F208" s="33" t="s">
        <v>34</v>
      </c>
      <c r="G208" s="33">
        <v>9</v>
      </c>
      <c r="H208" s="33" t="s">
        <v>35</v>
      </c>
      <c r="I208" s="34">
        <v>0</v>
      </c>
      <c r="J208" s="34">
        <v>1.2192</v>
      </c>
      <c r="K208" s="3">
        <v>90</v>
      </c>
      <c r="L208" s="52" t="s">
        <v>36</v>
      </c>
      <c r="M208" s="33"/>
      <c r="N208" s="33"/>
      <c r="O208" s="33"/>
      <c r="P208" s="33"/>
      <c r="Q208" s="33"/>
      <c r="R208" s="33" t="s">
        <v>37</v>
      </c>
      <c r="S208" s="33"/>
      <c r="T208" s="3"/>
      <c r="U208" s="3"/>
      <c r="V208" s="61">
        <v>246</v>
      </c>
    </row>
    <row r="209" spans="1:22" ht="12.75">
      <c r="A209" s="58">
        <v>201</v>
      </c>
      <c r="B209" s="3" t="s">
        <v>192</v>
      </c>
      <c r="C209" s="35">
        <v>5.4102</v>
      </c>
      <c r="D209" s="3">
        <v>337</v>
      </c>
      <c r="E209" s="33" t="s">
        <v>145</v>
      </c>
      <c r="F209" s="33" t="s">
        <v>34</v>
      </c>
      <c r="G209" s="33">
        <v>7</v>
      </c>
      <c r="H209" s="33" t="s">
        <v>145</v>
      </c>
      <c r="I209" s="34">
        <v>27.432000000000002</v>
      </c>
      <c r="J209" s="34">
        <v>1.8288000000000002</v>
      </c>
      <c r="K209" s="3">
        <v>0</v>
      </c>
      <c r="L209" s="52" t="s">
        <v>145</v>
      </c>
      <c r="M209" s="33"/>
      <c r="N209" s="33"/>
      <c r="O209" s="33"/>
      <c r="P209" s="33" t="s">
        <v>37</v>
      </c>
      <c r="Q209" s="33"/>
      <c r="R209" s="33"/>
      <c r="S209" s="33"/>
      <c r="T209" s="3"/>
      <c r="U209" s="3"/>
      <c r="V209" s="61">
        <v>337</v>
      </c>
    </row>
    <row r="210" spans="1:22" ht="12.75">
      <c r="A210" s="57">
        <v>202</v>
      </c>
      <c r="B210" s="3" t="s">
        <v>193</v>
      </c>
      <c r="C210" s="35">
        <v>5.4102</v>
      </c>
      <c r="D210" s="3">
        <v>337</v>
      </c>
      <c r="E210" s="33" t="s">
        <v>145</v>
      </c>
      <c r="F210" s="33" t="s">
        <v>34</v>
      </c>
      <c r="G210" s="33">
        <v>7</v>
      </c>
      <c r="H210" s="33" t="s">
        <v>145</v>
      </c>
      <c r="I210" s="34">
        <v>33.528</v>
      </c>
      <c r="J210" s="34">
        <v>1.8288000000000002</v>
      </c>
      <c r="K210" s="3">
        <v>0</v>
      </c>
      <c r="L210" s="52" t="s">
        <v>145</v>
      </c>
      <c r="M210" s="33"/>
      <c r="N210" s="33"/>
      <c r="O210" s="33"/>
      <c r="P210" s="33" t="s">
        <v>37</v>
      </c>
      <c r="Q210" s="33"/>
      <c r="R210" s="33"/>
      <c r="S210" s="33"/>
      <c r="T210" s="3"/>
      <c r="U210" s="3"/>
      <c r="V210" s="61">
        <v>337</v>
      </c>
    </row>
    <row r="211" spans="1:22" ht="12.75">
      <c r="A211" s="58">
        <v>203</v>
      </c>
      <c r="B211" s="3" t="s">
        <v>85</v>
      </c>
      <c r="C211" s="35">
        <v>5.4102</v>
      </c>
      <c r="D211" s="3">
        <v>337</v>
      </c>
      <c r="E211" s="33" t="s">
        <v>145</v>
      </c>
      <c r="F211" s="33" t="s">
        <v>34</v>
      </c>
      <c r="G211" s="33">
        <v>7</v>
      </c>
      <c r="H211" s="33" t="s">
        <v>145</v>
      </c>
      <c r="I211" s="34">
        <v>26.5176</v>
      </c>
      <c r="J211" s="34">
        <v>1.8288000000000002</v>
      </c>
      <c r="K211" s="3">
        <v>90</v>
      </c>
      <c r="L211" s="52" t="s">
        <v>36</v>
      </c>
      <c r="M211" s="33"/>
      <c r="N211" s="33"/>
      <c r="O211" s="33"/>
      <c r="P211" s="33" t="s">
        <v>37</v>
      </c>
      <c r="Q211" s="33"/>
      <c r="R211" s="33"/>
      <c r="S211" s="33"/>
      <c r="T211" s="3"/>
      <c r="U211" s="3"/>
      <c r="V211" s="61">
        <v>247</v>
      </c>
    </row>
    <row r="212" spans="1:22" ht="12.75">
      <c r="A212" s="57">
        <v>204</v>
      </c>
      <c r="B212" s="3" t="s">
        <v>93</v>
      </c>
      <c r="C212" s="35">
        <v>4.4958</v>
      </c>
      <c r="D212" s="3">
        <v>344</v>
      </c>
      <c r="E212" s="33" t="s">
        <v>145</v>
      </c>
      <c r="F212" s="33" t="s">
        <v>34</v>
      </c>
      <c r="G212" s="33">
        <v>8</v>
      </c>
      <c r="H212" s="33" t="s">
        <v>145</v>
      </c>
      <c r="I212" s="34">
        <v>3.048</v>
      </c>
      <c r="J212" s="34">
        <v>1.8288000000000002</v>
      </c>
      <c r="K212" s="3">
        <v>90</v>
      </c>
      <c r="L212" s="52" t="s">
        <v>36</v>
      </c>
      <c r="M212" s="33"/>
      <c r="N212" s="33"/>
      <c r="O212" s="33" t="s">
        <v>37</v>
      </c>
      <c r="P212" s="33"/>
      <c r="Q212" s="33"/>
      <c r="R212" s="33"/>
      <c r="S212" s="33"/>
      <c r="T212" s="3"/>
      <c r="U212" s="3"/>
      <c r="V212" s="61">
        <v>254</v>
      </c>
    </row>
    <row r="213" spans="1:22" ht="12.75">
      <c r="A213" s="58">
        <v>205</v>
      </c>
      <c r="B213" s="3" t="s">
        <v>92</v>
      </c>
      <c r="C213" s="35">
        <v>4.4958</v>
      </c>
      <c r="D213" s="3">
        <v>344</v>
      </c>
      <c r="E213" s="33" t="s">
        <v>145</v>
      </c>
      <c r="F213" s="33" t="s">
        <v>34</v>
      </c>
      <c r="G213" s="33">
        <v>8</v>
      </c>
      <c r="H213" s="33" t="s">
        <v>145</v>
      </c>
      <c r="I213" s="34">
        <v>48.768</v>
      </c>
      <c r="J213" s="34">
        <v>1.8288000000000002</v>
      </c>
      <c r="K213" s="3">
        <v>90</v>
      </c>
      <c r="L213" s="52" t="s">
        <v>36</v>
      </c>
      <c r="M213" s="33"/>
      <c r="N213" s="33"/>
      <c r="O213" s="33"/>
      <c r="P213" s="33"/>
      <c r="Q213" s="33"/>
      <c r="R213" s="33" t="s">
        <v>37</v>
      </c>
      <c r="S213" s="33"/>
      <c r="T213" s="3">
        <v>180</v>
      </c>
      <c r="U213" s="3">
        <v>180</v>
      </c>
      <c r="V213" s="61">
        <v>254</v>
      </c>
    </row>
    <row r="214" spans="1:22" ht="12.75">
      <c r="A214" s="57">
        <v>206</v>
      </c>
      <c r="B214" s="3" t="s">
        <v>94</v>
      </c>
      <c r="C214" s="35">
        <v>4.4958</v>
      </c>
      <c r="D214" s="3">
        <v>344</v>
      </c>
      <c r="E214" s="33" t="s">
        <v>145</v>
      </c>
      <c r="F214" s="33" t="s">
        <v>34</v>
      </c>
      <c r="G214" s="33">
        <v>8</v>
      </c>
      <c r="H214" s="33" t="s">
        <v>145</v>
      </c>
      <c r="I214" s="34">
        <v>9.144</v>
      </c>
      <c r="J214" s="34">
        <v>1.8288000000000002</v>
      </c>
      <c r="K214" s="3">
        <v>100</v>
      </c>
      <c r="L214" s="52" t="s">
        <v>36</v>
      </c>
      <c r="M214" s="33"/>
      <c r="N214" s="33"/>
      <c r="O214" s="33"/>
      <c r="P214" s="33"/>
      <c r="Q214" s="33"/>
      <c r="R214" s="33" t="s">
        <v>37</v>
      </c>
      <c r="S214" s="33"/>
      <c r="T214" s="3">
        <v>10</v>
      </c>
      <c r="U214" s="3"/>
      <c r="V214" s="61">
        <v>244</v>
      </c>
    </row>
    <row r="215" spans="1:22" ht="12.75">
      <c r="A215" s="58">
        <v>207</v>
      </c>
      <c r="B215" s="3" t="s">
        <v>95</v>
      </c>
      <c r="C215" s="35">
        <v>4.4958</v>
      </c>
      <c r="D215" s="3">
        <v>344</v>
      </c>
      <c r="E215" s="33" t="s">
        <v>145</v>
      </c>
      <c r="F215" s="33" t="s">
        <v>34</v>
      </c>
      <c r="G215" s="33">
        <v>8</v>
      </c>
      <c r="H215" s="33" t="s">
        <v>145</v>
      </c>
      <c r="I215" s="34">
        <v>15.24</v>
      </c>
      <c r="J215" s="34">
        <v>1.8288000000000002</v>
      </c>
      <c r="K215" s="3">
        <v>90</v>
      </c>
      <c r="L215" s="52" t="s">
        <v>36</v>
      </c>
      <c r="M215" s="33"/>
      <c r="N215" s="33"/>
      <c r="O215" s="33"/>
      <c r="P215" s="33"/>
      <c r="Q215" s="33"/>
      <c r="R215" s="33" t="s">
        <v>37</v>
      </c>
      <c r="S215" s="33"/>
      <c r="T215" s="3">
        <v>0</v>
      </c>
      <c r="U215" s="3"/>
      <c r="V215" s="61">
        <v>254</v>
      </c>
    </row>
    <row r="216" spans="1:22" ht="12.75">
      <c r="A216" s="57">
        <v>208</v>
      </c>
      <c r="B216" s="3" t="s">
        <v>166</v>
      </c>
      <c r="C216" s="35">
        <v>6.9723</v>
      </c>
      <c r="D216" s="3">
        <v>345</v>
      </c>
      <c r="E216" s="33" t="s">
        <v>145</v>
      </c>
      <c r="F216" s="33" t="s">
        <v>34</v>
      </c>
      <c r="G216" s="33">
        <v>6</v>
      </c>
      <c r="H216" s="33" t="s">
        <v>145</v>
      </c>
      <c r="I216" s="34">
        <v>31.6992</v>
      </c>
      <c r="J216" s="34">
        <v>1.8288000000000002</v>
      </c>
      <c r="K216" s="3">
        <v>0</v>
      </c>
      <c r="L216" s="52" t="s">
        <v>145</v>
      </c>
      <c r="M216" s="33"/>
      <c r="N216" s="33"/>
      <c r="O216" s="33"/>
      <c r="P216" s="33" t="s">
        <v>37</v>
      </c>
      <c r="Q216" s="33"/>
      <c r="R216" s="33"/>
      <c r="S216" s="33"/>
      <c r="T216" s="3"/>
      <c r="U216" s="3"/>
      <c r="V216" s="61">
        <v>345</v>
      </c>
    </row>
    <row r="217" spans="1:22" ht="12.75">
      <c r="A217" s="58">
        <v>209</v>
      </c>
      <c r="B217" s="3" t="s">
        <v>167</v>
      </c>
      <c r="C217" s="35">
        <v>6.9723</v>
      </c>
      <c r="D217" s="3">
        <v>345</v>
      </c>
      <c r="E217" s="33" t="s">
        <v>145</v>
      </c>
      <c r="F217" s="33" t="s">
        <v>34</v>
      </c>
      <c r="G217" s="33">
        <v>6</v>
      </c>
      <c r="H217" s="33" t="s">
        <v>145</v>
      </c>
      <c r="I217" s="34">
        <v>17.3736</v>
      </c>
      <c r="J217" s="34">
        <v>1.8288000000000002</v>
      </c>
      <c r="K217" s="3">
        <v>5</v>
      </c>
      <c r="L217" s="52" t="s">
        <v>145</v>
      </c>
      <c r="M217" s="33"/>
      <c r="N217" s="33"/>
      <c r="O217" s="33"/>
      <c r="P217" s="33" t="s">
        <v>37</v>
      </c>
      <c r="Q217" s="33"/>
      <c r="R217" s="33"/>
      <c r="S217" s="33"/>
      <c r="T217" s="3"/>
      <c r="U217" s="3"/>
      <c r="V217" s="61">
        <v>340</v>
      </c>
    </row>
    <row r="218" spans="1:22" ht="12.75">
      <c r="A218" s="57">
        <v>210</v>
      </c>
      <c r="B218" s="3" t="s">
        <v>64</v>
      </c>
      <c r="C218" s="35">
        <v>6.9723</v>
      </c>
      <c r="D218" s="3">
        <v>345</v>
      </c>
      <c r="E218" s="33" t="s">
        <v>145</v>
      </c>
      <c r="F218" s="33" t="s">
        <v>34</v>
      </c>
      <c r="G218" s="33">
        <v>6</v>
      </c>
      <c r="H218" s="33" t="s">
        <v>145</v>
      </c>
      <c r="I218" s="34">
        <v>19.812</v>
      </c>
      <c r="J218" s="34">
        <v>1.8288000000000002</v>
      </c>
      <c r="K218" s="3">
        <v>90</v>
      </c>
      <c r="L218" s="52" t="s">
        <v>36</v>
      </c>
      <c r="M218" s="33"/>
      <c r="N218" s="33"/>
      <c r="O218" s="33"/>
      <c r="P218" s="33"/>
      <c r="Q218" s="33"/>
      <c r="R218" s="33" t="s">
        <v>37</v>
      </c>
      <c r="S218" s="33"/>
      <c r="T218" s="3">
        <v>0</v>
      </c>
      <c r="U218" s="3"/>
      <c r="V218" s="61">
        <v>255</v>
      </c>
    </row>
    <row r="219" spans="1:22" ht="12.75">
      <c r="A219" s="58">
        <v>211</v>
      </c>
      <c r="B219" s="3" t="s">
        <v>146</v>
      </c>
      <c r="C219" s="35">
        <v>4.4958</v>
      </c>
      <c r="D219" s="3">
        <v>349</v>
      </c>
      <c r="E219" s="33" t="s">
        <v>145</v>
      </c>
      <c r="F219" s="33" t="s">
        <v>34</v>
      </c>
      <c r="G219" s="33">
        <v>7</v>
      </c>
      <c r="H219" s="33" t="s">
        <v>145</v>
      </c>
      <c r="I219" s="34">
        <v>35.052</v>
      </c>
      <c r="J219" s="34">
        <v>1.8288000000000002</v>
      </c>
      <c r="K219" s="3">
        <v>170</v>
      </c>
      <c r="L219" s="52" t="s">
        <v>145</v>
      </c>
      <c r="M219" s="33"/>
      <c r="N219" s="33"/>
      <c r="O219" s="33"/>
      <c r="P219" s="33" t="s">
        <v>37</v>
      </c>
      <c r="Q219" s="33"/>
      <c r="R219" s="33"/>
      <c r="S219" s="33"/>
      <c r="T219" s="3">
        <v>180</v>
      </c>
      <c r="U219" s="3"/>
      <c r="V219" s="61">
        <v>179</v>
      </c>
    </row>
    <row r="220" spans="1:22" ht="12.75">
      <c r="A220" s="57">
        <v>212</v>
      </c>
      <c r="B220" s="3" t="s">
        <v>38</v>
      </c>
      <c r="C220" s="35">
        <v>4.4958</v>
      </c>
      <c r="D220" s="3">
        <v>349</v>
      </c>
      <c r="E220" s="33" t="s">
        <v>145</v>
      </c>
      <c r="F220" s="33" t="s">
        <v>34</v>
      </c>
      <c r="G220" s="33">
        <v>7</v>
      </c>
      <c r="H220" s="33" t="s">
        <v>145</v>
      </c>
      <c r="I220" s="34">
        <v>47.244</v>
      </c>
      <c r="J220" s="34">
        <v>1.8288000000000002</v>
      </c>
      <c r="K220" s="3">
        <v>85</v>
      </c>
      <c r="L220" s="52" t="s">
        <v>36</v>
      </c>
      <c r="M220" s="33"/>
      <c r="N220" s="33"/>
      <c r="O220" s="33"/>
      <c r="P220" s="33"/>
      <c r="Q220" s="33"/>
      <c r="R220" s="33" t="s">
        <v>37</v>
      </c>
      <c r="S220" s="33"/>
      <c r="T220" s="3">
        <v>0</v>
      </c>
      <c r="U220" s="3"/>
      <c r="V220" s="61">
        <v>264</v>
      </c>
    </row>
    <row r="221" spans="1:22" ht="12.75">
      <c r="A221" s="58">
        <v>213</v>
      </c>
      <c r="B221" s="3" t="s">
        <v>39</v>
      </c>
      <c r="C221" s="35">
        <v>4.4958</v>
      </c>
      <c r="D221" s="3">
        <v>349</v>
      </c>
      <c r="E221" s="33" t="s">
        <v>145</v>
      </c>
      <c r="F221" s="33" t="s">
        <v>34</v>
      </c>
      <c r="G221" s="33">
        <v>7</v>
      </c>
      <c r="H221" s="33" t="s">
        <v>145</v>
      </c>
      <c r="I221" s="34">
        <v>15.24</v>
      </c>
      <c r="J221" s="34">
        <v>1.8288000000000002</v>
      </c>
      <c r="K221" s="3">
        <v>90</v>
      </c>
      <c r="L221" s="52" t="s">
        <v>36</v>
      </c>
      <c r="M221" s="33"/>
      <c r="N221" s="33"/>
      <c r="O221" s="33"/>
      <c r="P221" s="33"/>
      <c r="Q221" s="33"/>
      <c r="R221" s="33"/>
      <c r="S221" s="33" t="s">
        <v>37</v>
      </c>
      <c r="T221" s="3"/>
      <c r="U221" s="3"/>
      <c r="V221" s="61">
        <v>259</v>
      </c>
    </row>
    <row r="222" spans="1:22" ht="12.75">
      <c r="A222" s="57">
        <v>214</v>
      </c>
      <c r="B222" s="3" t="s">
        <v>40</v>
      </c>
      <c r="C222" s="35">
        <v>7.924799999999999</v>
      </c>
      <c r="D222" s="3">
        <v>353</v>
      </c>
      <c r="E222" s="33" t="s">
        <v>145</v>
      </c>
      <c r="F222" s="33" t="s">
        <v>41</v>
      </c>
      <c r="G222" s="33">
        <v>8</v>
      </c>
      <c r="H222" s="33" t="s">
        <v>145</v>
      </c>
      <c r="I222" s="34">
        <v>7.62</v>
      </c>
      <c r="J222" s="34">
        <v>1.3716000000000002</v>
      </c>
      <c r="K222" s="3">
        <v>80</v>
      </c>
      <c r="L222" s="52" t="s">
        <v>36</v>
      </c>
      <c r="M222" s="33"/>
      <c r="N222" s="33" t="s">
        <v>37</v>
      </c>
      <c r="O222" s="33"/>
      <c r="P222" s="33"/>
      <c r="Q222" s="33"/>
      <c r="R222" s="33"/>
      <c r="S222" s="33"/>
      <c r="T222" s="3"/>
      <c r="U222" s="3"/>
      <c r="V222" s="61">
        <v>273</v>
      </c>
    </row>
    <row r="223" spans="1:22" ht="12.75">
      <c r="A223" s="58">
        <v>215</v>
      </c>
      <c r="B223" s="3" t="s">
        <v>42</v>
      </c>
      <c r="C223" s="35">
        <v>7.924799999999999</v>
      </c>
      <c r="D223" s="3">
        <v>353</v>
      </c>
      <c r="E223" s="33" t="s">
        <v>145</v>
      </c>
      <c r="F223" s="33" t="s">
        <v>41</v>
      </c>
      <c r="G223" s="33">
        <v>8</v>
      </c>
      <c r="H223" s="33" t="s">
        <v>145</v>
      </c>
      <c r="I223" s="34">
        <v>6.096</v>
      </c>
      <c r="J223" s="34">
        <v>1.3716000000000002</v>
      </c>
      <c r="K223" s="3">
        <v>100</v>
      </c>
      <c r="L223" s="52" t="s">
        <v>36</v>
      </c>
      <c r="M223" s="33"/>
      <c r="N223" s="33"/>
      <c r="O223" s="33"/>
      <c r="P223" s="33"/>
      <c r="Q223" s="33"/>
      <c r="R223" s="33" t="s">
        <v>37</v>
      </c>
      <c r="S223" s="33"/>
      <c r="T223" s="3">
        <v>0</v>
      </c>
      <c r="U223" s="3"/>
      <c r="V223" s="61">
        <v>253</v>
      </c>
    </row>
    <row r="224" spans="1:22" ht="12.75">
      <c r="A224" s="57">
        <v>216</v>
      </c>
      <c r="B224" s="3" t="s">
        <v>160</v>
      </c>
      <c r="C224" s="35">
        <v>19.811999999999998</v>
      </c>
      <c r="D224" s="3">
        <v>356</v>
      </c>
      <c r="E224" s="33" t="s">
        <v>343</v>
      </c>
      <c r="F224" s="33" t="s">
        <v>41</v>
      </c>
      <c r="G224" s="33">
        <v>8</v>
      </c>
      <c r="H224" s="33" t="s">
        <v>47</v>
      </c>
      <c r="I224" s="34">
        <v>33.2232</v>
      </c>
      <c r="J224" s="34">
        <v>1.8288000000000002</v>
      </c>
      <c r="K224" s="3">
        <v>0</v>
      </c>
      <c r="L224" s="40" t="s">
        <v>145</v>
      </c>
      <c r="M224" s="33"/>
      <c r="N224" s="33" t="s">
        <v>37</v>
      </c>
      <c r="O224" s="33"/>
      <c r="P224" s="33"/>
      <c r="Q224" s="33"/>
      <c r="R224" s="33"/>
      <c r="S224" s="33"/>
      <c r="T224" s="3"/>
      <c r="U224" s="3"/>
      <c r="V224" s="61">
        <v>356</v>
      </c>
    </row>
    <row r="225" spans="1:22" ht="12.75">
      <c r="A225" s="58">
        <v>217</v>
      </c>
      <c r="B225" s="3" t="s">
        <v>159</v>
      </c>
      <c r="C225" s="35">
        <v>19.811999999999998</v>
      </c>
      <c r="D225" s="3">
        <v>356</v>
      </c>
      <c r="E225" s="33" t="s">
        <v>343</v>
      </c>
      <c r="F225" s="33" t="s">
        <v>41</v>
      </c>
      <c r="G225" s="33">
        <v>8</v>
      </c>
      <c r="H225" s="33" t="s">
        <v>47</v>
      </c>
      <c r="I225" s="34">
        <v>27.432000000000002</v>
      </c>
      <c r="J225" s="34">
        <v>0.6096</v>
      </c>
      <c r="K225" s="3">
        <v>0</v>
      </c>
      <c r="L225" s="40" t="s">
        <v>145</v>
      </c>
      <c r="M225" s="33"/>
      <c r="N225" s="33"/>
      <c r="O225" s="33"/>
      <c r="P225" s="33"/>
      <c r="Q225" s="33"/>
      <c r="R225" s="33" t="s">
        <v>37</v>
      </c>
      <c r="S225" s="33"/>
      <c r="T225" s="3"/>
      <c r="U225" s="3"/>
      <c r="V225" s="61">
        <v>356</v>
      </c>
    </row>
    <row r="226" spans="1:22" ht="12.75">
      <c r="A226" s="57">
        <v>218</v>
      </c>
      <c r="B226" s="3" t="s">
        <v>58</v>
      </c>
      <c r="C226" s="35">
        <v>19.811999999999998</v>
      </c>
      <c r="D226" s="3">
        <v>356</v>
      </c>
      <c r="E226" s="33" t="s">
        <v>343</v>
      </c>
      <c r="F226" s="33" t="s">
        <v>41</v>
      </c>
      <c r="G226" s="33">
        <v>8</v>
      </c>
      <c r="H226" s="33" t="s">
        <v>47</v>
      </c>
      <c r="I226" s="34">
        <v>19.812</v>
      </c>
      <c r="J226" s="34">
        <v>1.524</v>
      </c>
      <c r="K226" s="3">
        <v>90</v>
      </c>
      <c r="L226" s="40" t="s">
        <v>36</v>
      </c>
      <c r="M226" s="33"/>
      <c r="N226" s="33" t="s">
        <v>37</v>
      </c>
      <c r="O226" s="33"/>
      <c r="P226" s="33"/>
      <c r="Q226" s="33"/>
      <c r="R226" s="33"/>
      <c r="S226" s="33"/>
      <c r="T226" s="3"/>
      <c r="U226" s="3"/>
      <c r="V226" s="61">
        <v>266</v>
      </c>
    </row>
    <row r="227" spans="1:22" ht="12.75">
      <c r="A227" s="58">
        <v>219</v>
      </c>
      <c r="B227" s="3" t="s">
        <v>59</v>
      </c>
      <c r="C227" s="35">
        <v>19.811999999999998</v>
      </c>
      <c r="D227" s="3">
        <v>356</v>
      </c>
      <c r="E227" s="33" t="s">
        <v>343</v>
      </c>
      <c r="F227" s="33" t="s">
        <v>41</v>
      </c>
      <c r="G227" s="33">
        <v>8</v>
      </c>
      <c r="H227" s="33" t="s">
        <v>47</v>
      </c>
      <c r="I227" s="34">
        <v>19.812</v>
      </c>
      <c r="J227" s="34">
        <v>0.9144000000000001</v>
      </c>
      <c r="K227" s="3">
        <v>90</v>
      </c>
      <c r="L227" s="40" t="s">
        <v>36</v>
      </c>
      <c r="M227" s="33"/>
      <c r="N227" s="33" t="s">
        <v>37</v>
      </c>
      <c r="O227" s="33"/>
      <c r="P227" s="33"/>
      <c r="Q227" s="33"/>
      <c r="R227" s="33"/>
      <c r="S227" s="33"/>
      <c r="T227" s="3"/>
      <c r="U227" s="3"/>
      <c r="V227" s="61">
        <v>266</v>
      </c>
    </row>
    <row r="228" spans="1:22" ht="12.75" hidden="1">
      <c r="A228" s="57"/>
      <c r="B228" s="3"/>
      <c r="C228" s="35"/>
      <c r="D228" s="3"/>
      <c r="E228" s="33"/>
      <c r="F228" s="33"/>
      <c r="G228" s="33"/>
      <c r="H228" s="33"/>
      <c r="I228" s="34"/>
      <c r="J228" s="34"/>
      <c r="K228" s="3"/>
      <c r="L228" s="40"/>
      <c r="M228" s="33"/>
      <c r="N228" s="33"/>
      <c r="O228" s="33"/>
      <c r="P228" s="33"/>
      <c r="Q228" s="33"/>
      <c r="R228" s="33"/>
      <c r="S228" s="33"/>
      <c r="T228" s="3"/>
      <c r="U228" s="3"/>
      <c r="V228" s="61"/>
    </row>
    <row r="229" spans="1:22" ht="12.75" hidden="1">
      <c r="A229" s="58"/>
      <c r="B229" s="3"/>
      <c r="C229" s="35"/>
      <c r="D229" s="3"/>
      <c r="E229" s="33"/>
      <c r="F229" s="33"/>
      <c r="G229" s="33"/>
      <c r="H229" s="33"/>
      <c r="I229" s="34"/>
      <c r="J229" s="34"/>
      <c r="K229" s="3"/>
      <c r="L229" s="40"/>
      <c r="M229" s="33"/>
      <c r="N229" s="33"/>
      <c r="O229" s="33"/>
      <c r="P229" s="33"/>
      <c r="Q229" s="33"/>
      <c r="R229" s="33"/>
      <c r="S229" s="33"/>
      <c r="T229" s="3"/>
      <c r="U229" s="3"/>
      <c r="V229" s="61"/>
    </row>
    <row r="230" spans="1:22" ht="12.75" hidden="1">
      <c r="A230" s="57"/>
      <c r="B230" s="3"/>
      <c r="C230" s="35"/>
      <c r="D230" s="3"/>
      <c r="E230" s="33"/>
      <c r="F230" s="33"/>
      <c r="G230" s="33"/>
      <c r="H230" s="33"/>
      <c r="I230" s="34"/>
      <c r="J230" s="34"/>
      <c r="K230" s="3"/>
      <c r="L230" s="52"/>
      <c r="M230" s="33"/>
      <c r="N230" s="33"/>
      <c r="O230" s="33"/>
      <c r="P230" s="33"/>
      <c r="Q230" s="33"/>
      <c r="R230" s="33"/>
      <c r="S230" s="33"/>
      <c r="T230" s="3"/>
      <c r="U230" s="3"/>
      <c r="V230" s="61"/>
    </row>
    <row r="231" spans="1:22" ht="12.75" hidden="1">
      <c r="A231" s="58"/>
      <c r="B231" s="3"/>
      <c r="C231" s="35"/>
      <c r="D231" s="3"/>
      <c r="E231" s="33"/>
      <c r="F231" s="33"/>
      <c r="G231" s="33"/>
      <c r="H231" s="33"/>
      <c r="I231" s="34"/>
      <c r="J231" s="34"/>
      <c r="K231" s="3"/>
      <c r="L231" s="52"/>
      <c r="M231" s="33"/>
      <c r="N231" s="33"/>
      <c r="O231" s="33"/>
      <c r="P231" s="33"/>
      <c r="Q231" s="33"/>
      <c r="R231" s="33"/>
      <c r="S231" s="33"/>
      <c r="T231" s="3"/>
      <c r="U231" s="3"/>
      <c r="V231" s="61"/>
    </row>
    <row r="232" spans="1:22" ht="12.75" hidden="1">
      <c r="A232" s="57"/>
      <c r="B232" s="3"/>
      <c r="C232" s="35"/>
      <c r="D232" s="3"/>
      <c r="E232" s="33"/>
      <c r="F232" s="33"/>
      <c r="G232" s="33"/>
      <c r="H232" s="33"/>
      <c r="I232" s="34"/>
      <c r="J232" s="34"/>
      <c r="K232" s="3"/>
      <c r="L232" s="52"/>
      <c r="M232" s="33"/>
      <c r="N232" s="33"/>
      <c r="O232" s="33"/>
      <c r="P232" s="33"/>
      <c r="Q232" s="33"/>
      <c r="R232" s="33"/>
      <c r="S232" s="33"/>
      <c r="T232" s="3"/>
      <c r="U232" s="3"/>
      <c r="V232" s="61"/>
    </row>
    <row r="233" spans="1:22" ht="12.75" hidden="1">
      <c r="A233" s="58"/>
      <c r="B233" s="3"/>
      <c r="C233" s="35"/>
      <c r="D233" s="3"/>
      <c r="E233" s="33"/>
      <c r="F233" s="33"/>
      <c r="G233" s="33"/>
      <c r="H233" s="33"/>
      <c r="I233" s="34"/>
      <c r="J233" s="34"/>
      <c r="K233" s="3"/>
      <c r="L233" s="40"/>
      <c r="M233" s="33"/>
      <c r="N233" s="33"/>
      <c r="O233" s="33"/>
      <c r="P233" s="33"/>
      <c r="Q233" s="33"/>
      <c r="R233" s="33"/>
      <c r="S233" s="33"/>
      <c r="T233" s="3"/>
      <c r="U233" s="3"/>
      <c r="V233" s="61"/>
    </row>
    <row r="234" spans="1:22" ht="12.75" hidden="1">
      <c r="A234" s="57"/>
      <c r="B234" s="3"/>
      <c r="C234" s="35"/>
      <c r="D234" s="3"/>
      <c r="E234" s="33"/>
      <c r="F234" s="33"/>
      <c r="G234" s="33"/>
      <c r="H234" s="33"/>
      <c r="I234" s="34"/>
      <c r="J234" s="34"/>
      <c r="K234" s="3"/>
      <c r="L234" s="40"/>
      <c r="M234" s="33"/>
      <c r="N234" s="33"/>
      <c r="O234" s="33"/>
      <c r="P234" s="33"/>
      <c r="Q234" s="33"/>
      <c r="R234" s="33"/>
      <c r="S234" s="33"/>
      <c r="T234" s="3"/>
      <c r="U234" s="3"/>
      <c r="V234" s="61"/>
    </row>
    <row r="235" spans="1:22" ht="12.75" hidden="1">
      <c r="A235" s="58"/>
      <c r="B235" s="3"/>
      <c r="C235" s="35"/>
      <c r="D235" s="3"/>
      <c r="E235" s="33"/>
      <c r="F235" s="33"/>
      <c r="G235" s="33"/>
      <c r="H235" s="33"/>
      <c r="I235" s="34"/>
      <c r="J235" s="34"/>
      <c r="K235" s="3"/>
      <c r="L235" s="40"/>
      <c r="M235" s="33"/>
      <c r="N235" s="33"/>
      <c r="O235" s="33"/>
      <c r="P235" s="33"/>
      <c r="Q235" s="33"/>
      <c r="R235" s="33"/>
      <c r="S235" s="33"/>
      <c r="T235" s="3"/>
      <c r="U235" s="3"/>
      <c r="V235" s="61"/>
    </row>
    <row r="236" spans="1:22" ht="12.75" hidden="1">
      <c r="A236" s="57"/>
      <c r="B236" s="3"/>
      <c r="C236" s="35"/>
      <c r="D236" s="3"/>
      <c r="E236" s="33"/>
      <c r="F236" s="33"/>
      <c r="G236" s="33"/>
      <c r="H236" s="33"/>
      <c r="I236" s="34"/>
      <c r="J236" s="34"/>
      <c r="K236" s="3"/>
      <c r="L236" s="52"/>
      <c r="M236" s="33"/>
      <c r="N236" s="33"/>
      <c r="O236" s="33"/>
      <c r="P236" s="33"/>
      <c r="Q236" s="33"/>
      <c r="R236" s="33"/>
      <c r="S236" s="33"/>
      <c r="T236" s="3"/>
      <c r="U236" s="3"/>
      <c r="V236" s="61"/>
    </row>
    <row r="237" spans="1:22" ht="12.75" hidden="1">
      <c r="A237" s="58"/>
      <c r="B237" s="3"/>
      <c r="C237" s="35"/>
      <c r="D237" s="3"/>
      <c r="E237" s="33"/>
      <c r="F237" s="33"/>
      <c r="G237" s="33"/>
      <c r="H237" s="33"/>
      <c r="I237" s="34"/>
      <c r="J237" s="34"/>
      <c r="K237" s="3"/>
      <c r="L237" s="52"/>
      <c r="M237" s="33"/>
      <c r="N237" s="33"/>
      <c r="O237" s="33"/>
      <c r="P237" s="33"/>
      <c r="Q237" s="33"/>
      <c r="R237" s="33"/>
      <c r="S237" s="33"/>
      <c r="T237" s="3"/>
      <c r="U237" s="3"/>
      <c r="V237" s="61"/>
    </row>
    <row r="238" spans="1:22" ht="12.75" hidden="1">
      <c r="A238" s="57"/>
      <c r="B238" s="3"/>
      <c r="C238" s="35"/>
      <c r="D238" s="3"/>
      <c r="E238" s="33"/>
      <c r="F238" s="33"/>
      <c r="G238" s="33"/>
      <c r="H238" s="33"/>
      <c r="I238" s="34"/>
      <c r="J238" s="34"/>
      <c r="K238" s="3"/>
      <c r="L238" s="52"/>
      <c r="M238" s="33"/>
      <c r="N238" s="33"/>
      <c r="O238" s="33"/>
      <c r="P238" s="33"/>
      <c r="Q238" s="33"/>
      <c r="R238" s="33"/>
      <c r="S238" s="33"/>
      <c r="T238" s="3"/>
      <c r="U238" s="3"/>
      <c r="V238" s="61"/>
    </row>
    <row r="239" spans="1:22" ht="12.75" hidden="1">
      <c r="A239" s="58"/>
      <c r="B239" s="3"/>
      <c r="C239" s="35"/>
      <c r="D239" s="3"/>
      <c r="E239" s="33"/>
      <c r="F239" s="33"/>
      <c r="G239" s="33"/>
      <c r="H239" s="33"/>
      <c r="I239" s="34"/>
      <c r="J239" s="34"/>
      <c r="K239" s="3"/>
      <c r="L239" s="52"/>
      <c r="M239" s="33"/>
      <c r="N239" s="33"/>
      <c r="O239" s="33"/>
      <c r="P239" s="33"/>
      <c r="Q239" s="33"/>
      <c r="R239" s="33"/>
      <c r="S239" s="33"/>
      <c r="T239" s="3"/>
      <c r="U239" s="3"/>
      <c r="V239" s="61"/>
    </row>
    <row r="240" spans="1:22" ht="12.75" hidden="1">
      <c r="A240" s="57"/>
      <c r="B240" s="3"/>
      <c r="C240" s="35"/>
      <c r="D240" s="3"/>
      <c r="E240" s="33"/>
      <c r="F240" s="33"/>
      <c r="G240" s="33"/>
      <c r="H240" s="33"/>
      <c r="I240" s="34"/>
      <c r="J240" s="34"/>
      <c r="K240" s="3"/>
      <c r="L240" s="52"/>
      <c r="M240" s="33"/>
      <c r="N240" s="33"/>
      <c r="O240" s="33"/>
      <c r="P240" s="33"/>
      <c r="Q240" s="33"/>
      <c r="R240" s="33"/>
      <c r="S240" s="33"/>
      <c r="T240" s="3"/>
      <c r="U240" s="3"/>
      <c r="V240" s="61"/>
    </row>
    <row r="241" spans="1:22" ht="12.75" hidden="1">
      <c r="A241" s="58"/>
      <c r="B241" s="3"/>
      <c r="C241" s="35"/>
      <c r="D241" s="3"/>
      <c r="E241" s="33"/>
      <c r="F241" s="33"/>
      <c r="G241" s="33"/>
      <c r="H241" s="33"/>
      <c r="I241" s="34"/>
      <c r="J241" s="34"/>
      <c r="K241" s="3"/>
      <c r="L241" s="52"/>
      <c r="M241" s="33"/>
      <c r="N241" s="33"/>
      <c r="O241" s="33"/>
      <c r="P241" s="33"/>
      <c r="Q241" s="33"/>
      <c r="R241" s="33"/>
      <c r="S241" s="33"/>
      <c r="T241" s="3"/>
      <c r="U241" s="3"/>
      <c r="V241" s="61"/>
    </row>
    <row r="242" spans="1:22" ht="12.75" hidden="1">
      <c r="A242" s="57"/>
      <c r="B242" s="3"/>
      <c r="C242" s="35"/>
      <c r="D242" s="3"/>
      <c r="E242" s="33"/>
      <c r="F242" s="33"/>
      <c r="G242" s="33"/>
      <c r="H242" s="33"/>
      <c r="I242" s="34"/>
      <c r="J242" s="34"/>
      <c r="K242" s="3"/>
      <c r="L242" s="52"/>
      <c r="M242" s="33"/>
      <c r="N242" s="33"/>
      <c r="O242" s="33"/>
      <c r="P242" s="33"/>
      <c r="Q242" s="33"/>
      <c r="R242" s="33"/>
      <c r="S242" s="33"/>
      <c r="T242" s="3"/>
      <c r="U242" s="3"/>
      <c r="V242" s="61"/>
    </row>
    <row r="243" spans="1:22" ht="12.75" hidden="1">
      <c r="A243" s="58"/>
      <c r="B243" s="3"/>
      <c r="C243" s="35"/>
      <c r="D243" s="3"/>
      <c r="E243" s="33"/>
      <c r="F243" s="33"/>
      <c r="G243" s="33"/>
      <c r="H243" s="33"/>
      <c r="I243" s="34"/>
      <c r="J243" s="34"/>
      <c r="K243" s="3"/>
      <c r="L243" s="52"/>
      <c r="M243" s="33"/>
      <c r="N243" s="33"/>
      <c r="O243" s="33"/>
      <c r="P243" s="33"/>
      <c r="Q243" s="33"/>
      <c r="R243" s="33"/>
      <c r="S243" s="33"/>
      <c r="T243" s="3"/>
      <c r="U243" s="3"/>
      <c r="V243" s="61"/>
    </row>
    <row r="244" spans="1:22" ht="12.75" hidden="1">
      <c r="A244" s="57"/>
      <c r="B244" s="3"/>
      <c r="C244" s="35"/>
      <c r="D244" s="3"/>
      <c r="E244" s="33"/>
      <c r="F244" s="33"/>
      <c r="G244" s="33"/>
      <c r="H244" s="33"/>
      <c r="I244" s="34"/>
      <c r="J244" s="34"/>
      <c r="K244" s="3"/>
      <c r="L244" s="52"/>
      <c r="M244" s="33"/>
      <c r="N244" s="33"/>
      <c r="O244" s="33"/>
      <c r="P244" s="33"/>
      <c r="Q244" s="33"/>
      <c r="R244" s="33"/>
      <c r="S244" s="33"/>
      <c r="T244" s="3"/>
      <c r="U244" s="3"/>
      <c r="V244" s="61"/>
    </row>
    <row r="245" spans="1:22" ht="12.75" hidden="1">
      <c r="A245" s="58"/>
      <c r="B245" s="3"/>
      <c r="C245" s="35"/>
      <c r="D245" s="3"/>
      <c r="E245" s="33"/>
      <c r="F245" s="33"/>
      <c r="G245" s="33"/>
      <c r="H245" s="33"/>
      <c r="I245" s="34"/>
      <c r="J245" s="34"/>
      <c r="K245" s="3"/>
      <c r="L245" s="52"/>
      <c r="M245" s="33"/>
      <c r="N245" s="33"/>
      <c r="O245" s="33"/>
      <c r="P245" s="33"/>
      <c r="Q245" s="33"/>
      <c r="R245" s="33"/>
      <c r="S245" s="33"/>
      <c r="T245" s="3"/>
      <c r="U245" s="3"/>
      <c r="V245" s="61"/>
    </row>
    <row r="246" spans="1:22" ht="12.75" hidden="1">
      <c r="A246" s="57"/>
      <c r="B246" s="3"/>
      <c r="C246" s="35"/>
      <c r="D246" s="3"/>
      <c r="E246" s="33"/>
      <c r="F246" s="33"/>
      <c r="G246" s="33"/>
      <c r="H246" s="33"/>
      <c r="I246" s="34"/>
      <c r="J246" s="34"/>
      <c r="K246" s="3"/>
      <c r="L246" s="52"/>
      <c r="M246" s="33"/>
      <c r="N246" s="33"/>
      <c r="O246" s="33"/>
      <c r="P246" s="33"/>
      <c r="Q246" s="33"/>
      <c r="R246" s="33"/>
      <c r="S246" s="33"/>
      <c r="T246" s="3"/>
      <c r="U246" s="3"/>
      <c r="V246" s="61"/>
    </row>
    <row r="247" spans="1:22" ht="12.75" hidden="1">
      <c r="A247" s="58"/>
      <c r="B247" s="3"/>
      <c r="C247" s="35"/>
      <c r="D247" s="3"/>
      <c r="E247" s="33"/>
      <c r="F247" s="33"/>
      <c r="G247" s="33"/>
      <c r="H247" s="33"/>
      <c r="I247" s="34"/>
      <c r="J247" s="34"/>
      <c r="K247" s="3"/>
      <c r="L247" s="52"/>
      <c r="M247" s="33"/>
      <c r="N247" s="33"/>
      <c r="O247" s="33"/>
      <c r="P247" s="33"/>
      <c r="Q247" s="33"/>
      <c r="R247" s="33"/>
      <c r="S247" s="33"/>
      <c r="T247" s="3"/>
      <c r="U247" s="3"/>
      <c r="V247" s="61"/>
    </row>
    <row r="248" spans="1:22" ht="12.75" hidden="1">
      <c r="A248" s="57"/>
      <c r="B248" s="3"/>
      <c r="C248" s="35"/>
      <c r="D248" s="3"/>
      <c r="E248" s="33"/>
      <c r="F248" s="33"/>
      <c r="G248" s="33"/>
      <c r="H248" s="33"/>
      <c r="I248" s="34"/>
      <c r="J248" s="34"/>
      <c r="K248" s="3"/>
      <c r="L248" s="52"/>
      <c r="M248" s="33"/>
      <c r="N248" s="33"/>
      <c r="O248" s="33"/>
      <c r="P248" s="33"/>
      <c r="Q248" s="33"/>
      <c r="R248" s="33"/>
      <c r="S248" s="33"/>
      <c r="T248" s="3"/>
      <c r="U248" s="3"/>
      <c r="V248" s="61"/>
    </row>
    <row r="249" spans="1:22" ht="12.75" hidden="1">
      <c r="A249" s="58"/>
      <c r="B249" s="3"/>
      <c r="C249" s="35"/>
      <c r="D249" s="3"/>
      <c r="E249" s="33"/>
      <c r="F249" s="33"/>
      <c r="G249" s="33"/>
      <c r="H249" s="33"/>
      <c r="I249" s="34"/>
      <c r="J249" s="34"/>
      <c r="K249" s="3"/>
      <c r="L249" s="52"/>
      <c r="M249" s="33"/>
      <c r="N249" s="33"/>
      <c r="O249" s="33"/>
      <c r="P249" s="33"/>
      <c r="Q249" s="33"/>
      <c r="R249" s="33"/>
      <c r="S249" s="33"/>
      <c r="T249" s="3"/>
      <c r="U249" s="3"/>
      <c r="V249" s="61"/>
    </row>
    <row r="250" spans="1:22" ht="12.75" hidden="1">
      <c r="A250" s="57"/>
      <c r="B250" s="3"/>
      <c r="C250" s="35"/>
      <c r="D250" s="3"/>
      <c r="E250" s="33"/>
      <c r="F250" s="33"/>
      <c r="G250" s="33"/>
      <c r="H250" s="33"/>
      <c r="I250" s="34"/>
      <c r="J250" s="34"/>
      <c r="K250" s="3"/>
      <c r="L250" s="52"/>
      <c r="M250" s="33"/>
      <c r="N250" s="33"/>
      <c r="O250" s="33"/>
      <c r="P250" s="33"/>
      <c r="Q250" s="33"/>
      <c r="R250" s="33"/>
      <c r="S250" s="33"/>
      <c r="T250" s="3"/>
      <c r="U250" s="3"/>
      <c r="V250" s="61"/>
    </row>
    <row r="251" spans="1:22" ht="12.75" hidden="1">
      <c r="A251" s="58"/>
      <c r="B251" s="3"/>
      <c r="C251" s="35"/>
      <c r="D251" s="3"/>
      <c r="E251" s="33"/>
      <c r="F251" s="33"/>
      <c r="G251" s="33"/>
      <c r="H251" s="33"/>
      <c r="I251" s="34"/>
      <c r="J251" s="34"/>
      <c r="K251" s="3"/>
      <c r="L251" s="52"/>
      <c r="M251" s="33"/>
      <c r="N251" s="33"/>
      <c r="O251" s="33"/>
      <c r="P251" s="33"/>
      <c r="Q251" s="33"/>
      <c r="R251" s="33"/>
      <c r="S251" s="33"/>
      <c r="T251" s="3"/>
      <c r="U251" s="3"/>
      <c r="V251" s="61"/>
    </row>
    <row r="252" spans="1:22" ht="12.75" hidden="1">
      <c r="A252" s="57"/>
      <c r="B252" s="3"/>
      <c r="C252" s="35"/>
      <c r="D252" s="3"/>
      <c r="E252" s="33"/>
      <c r="F252" s="33"/>
      <c r="G252" s="33"/>
      <c r="H252" s="33"/>
      <c r="I252" s="34"/>
      <c r="J252" s="34"/>
      <c r="K252" s="3"/>
      <c r="L252" s="52"/>
      <c r="M252" s="33"/>
      <c r="N252" s="33"/>
      <c r="O252" s="33"/>
      <c r="P252" s="33"/>
      <c r="Q252" s="33"/>
      <c r="R252" s="33"/>
      <c r="S252" s="33"/>
      <c r="T252" s="3"/>
      <c r="U252" s="3"/>
      <c r="V252" s="61"/>
    </row>
    <row r="253" spans="1:22" ht="12.75" hidden="1">
      <c r="A253" s="58"/>
      <c r="B253" s="3"/>
      <c r="C253" s="35"/>
      <c r="D253" s="3"/>
      <c r="E253" s="33"/>
      <c r="F253" s="33"/>
      <c r="G253" s="33"/>
      <c r="H253" s="33"/>
      <c r="I253" s="34"/>
      <c r="J253" s="34"/>
      <c r="K253" s="3"/>
      <c r="L253" s="52"/>
      <c r="M253" s="33"/>
      <c r="N253" s="33"/>
      <c r="O253" s="33"/>
      <c r="P253" s="33"/>
      <c r="Q253" s="33"/>
      <c r="R253" s="33"/>
      <c r="S253" s="33"/>
      <c r="T253" s="3"/>
      <c r="U253" s="3"/>
      <c r="V253" s="61"/>
    </row>
    <row r="254" spans="1:22" ht="12.75" hidden="1">
      <c r="A254" s="57"/>
      <c r="B254" s="3"/>
      <c r="C254" s="35"/>
      <c r="D254" s="3"/>
      <c r="E254" s="33"/>
      <c r="F254" s="33"/>
      <c r="G254" s="33"/>
      <c r="H254" s="33"/>
      <c r="I254" s="34"/>
      <c r="J254" s="34"/>
      <c r="K254" s="3"/>
      <c r="L254" s="52"/>
      <c r="M254" s="33"/>
      <c r="N254" s="33"/>
      <c r="O254" s="33"/>
      <c r="P254" s="33"/>
      <c r="Q254" s="33"/>
      <c r="R254" s="33"/>
      <c r="S254" s="33"/>
      <c r="T254" s="3"/>
      <c r="U254" s="3"/>
      <c r="V254" s="61"/>
    </row>
    <row r="255" spans="1:22" ht="12.75" hidden="1">
      <c r="A255" s="58"/>
      <c r="B255" s="3"/>
      <c r="C255" s="35"/>
      <c r="D255" s="3"/>
      <c r="E255" s="33"/>
      <c r="F255" s="33"/>
      <c r="G255" s="33"/>
      <c r="H255" s="33"/>
      <c r="I255" s="34"/>
      <c r="J255" s="34"/>
      <c r="K255" s="3"/>
      <c r="L255" s="52"/>
      <c r="M255" s="33"/>
      <c r="N255" s="33"/>
      <c r="O255" s="33"/>
      <c r="P255" s="33"/>
      <c r="Q255" s="33"/>
      <c r="R255" s="33"/>
      <c r="S255" s="33"/>
      <c r="T255" s="3"/>
      <c r="U255" s="3"/>
      <c r="V255" s="61"/>
    </row>
    <row r="256" spans="1:22" ht="12.75" hidden="1">
      <c r="A256" s="57"/>
      <c r="B256" s="3"/>
      <c r="C256" s="35"/>
      <c r="D256" s="3"/>
      <c r="E256" s="33"/>
      <c r="F256" s="33"/>
      <c r="G256" s="33"/>
      <c r="H256" s="33"/>
      <c r="I256" s="34"/>
      <c r="J256" s="34"/>
      <c r="K256" s="3"/>
      <c r="L256" s="52"/>
      <c r="M256" s="33"/>
      <c r="N256" s="33"/>
      <c r="O256" s="33"/>
      <c r="P256" s="33"/>
      <c r="Q256" s="33"/>
      <c r="R256" s="33"/>
      <c r="S256" s="33"/>
      <c r="T256" s="3"/>
      <c r="U256" s="3"/>
      <c r="V256" s="61"/>
    </row>
    <row r="257" spans="1:22" ht="12.75" hidden="1">
      <c r="A257" s="58"/>
      <c r="B257" s="3"/>
      <c r="C257" s="35"/>
      <c r="D257" s="3"/>
      <c r="E257" s="33"/>
      <c r="F257" s="33"/>
      <c r="G257" s="33"/>
      <c r="H257" s="33"/>
      <c r="I257" s="34"/>
      <c r="J257" s="34"/>
      <c r="K257" s="3"/>
      <c r="L257" s="52"/>
      <c r="M257" s="33"/>
      <c r="N257" s="33"/>
      <c r="O257" s="33"/>
      <c r="P257" s="33"/>
      <c r="Q257" s="33"/>
      <c r="R257" s="33"/>
      <c r="S257" s="33"/>
      <c r="T257" s="3"/>
      <c r="U257" s="3"/>
      <c r="V257" s="61"/>
    </row>
    <row r="258" spans="1:22" ht="12.75" hidden="1">
      <c r="A258" s="57"/>
      <c r="B258" s="3"/>
      <c r="C258" s="35"/>
      <c r="D258" s="3"/>
      <c r="E258" s="33"/>
      <c r="F258" s="33"/>
      <c r="G258" s="33"/>
      <c r="H258" s="33"/>
      <c r="I258" s="34"/>
      <c r="J258" s="34"/>
      <c r="K258" s="3"/>
      <c r="L258" s="40"/>
      <c r="M258" s="33"/>
      <c r="N258" s="33"/>
      <c r="O258" s="33"/>
      <c r="P258" s="33"/>
      <c r="Q258" s="33"/>
      <c r="R258" s="33"/>
      <c r="S258" s="33"/>
      <c r="T258" s="3"/>
      <c r="U258" s="3"/>
      <c r="V258" s="61"/>
    </row>
    <row r="259" spans="1:22" ht="12.75" hidden="1">
      <c r="A259" s="58"/>
      <c r="B259" s="3"/>
      <c r="C259" s="35"/>
      <c r="D259" s="3"/>
      <c r="E259" s="33"/>
      <c r="F259" s="33"/>
      <c r="G259" s="33"/>
      <c r="H259" s="33"/>
      <c r="I259" s="34"/>
      <c r="J259" s="34"/>
      <c r="K259" s="3"/>
      <c r="L259" s="40"/>
      <c r="M259" s="33"/>
      <c r="N259" s="33"/>
      <c r="O259" s="33"/>
      <c r="P259" s="33"/>
      <c r="Q259" s="33"/>
      <c r="R259" s="33"/>
      <c r="S259" s="33"/>
      <c r="T259" s="3"/>
      <c r="U259" s="3"/>
      <c r="V259" s="61"/>
    </row>
    <row r="260" spans="1:22" ht="12.75" hidden="1">
      <c r="A260" s="57"/>
      <c r="B260" s="3"/>
      <c r="C260" s="35"/>
      <c r="D260" s="3"/>
      <c r="E260" s="33"/>
      <c r="F260" s="33"/>
      <c r="G260" s="33"/>
      <c r="H260" s="33"/>
      <c r="I260" s="34"/>
      <c r="J260" s="34"/>
      <c r="K260" s="3"/>
      <c r="L260" s="40"/>
      <c r="M260" s="33"/>
      <c r="N260" s="33"/>
      <c r="O260" s="33"/>
      <c r="P260" s="33"/>
      <c r="Q260" s="33"/>
      <c r="R260" s="33"/>
      <c r="S260" s="33"/>
      <c r="T260" s="3"/>
      <c r="U260" s="3"/>
      <c r="V260" s="61"/>
    </row>
    <row r="261" spans="1:22" ht="12.75" hidden="1">
      <c r="A261" s="58"/>
      <c r="B261" s="3"/>
      <c r="C261" s="35"/>
      <c r="D261" s="3"/>
      <c r="E261" s="33"/>
      <c r="F261" s="33"/>
      <c r="G261" s="33"/>
      <c r="H261" s="33"/>
      <c r="I261" s="34"/>
      <c r="J261" s="34"/>
      <c r="K261" s="3"/>
      <c r="L261" s="52"/>
      <c r="M261" s="33"/>
      <c r="N261" s="33"/>
      <c r="O261" s="33"/>
      <c r="P261" s="33"/>
      <c r="Q261" s="33"/>
      <c r="R261" s="33"/>
      <c r="S261" s="33"/>
      <c r="T261" s="3"/>
      <c r="U261" s="3"/>
      <c r="V261" s="61"/>
    </row>
    <row r="262" spans="1:22" ht="12.75" hidden="1">
      <c r="A262" s="57"/>
      <c r="B262" s="3"/>
      <c r="C262" s="35"/>
      <c r="D262" s="3"/>
      <c r="E262" s="33"/>
      <c r="F262" s="33"/>
      <c r="G262" s="33"/>
      <c r="H262" s="33"/>
      <c r="I262" s="34"/>
      <c r="J262" s="34"/>
      <c r="K262" s="3"/>
      <c r="L262" s="52"/>
      <c r="M262" s="33"/>
      <c r="N262" s="33"/>
      <c r="O262" s="33"/>
      <c r="P262" s="33"/>
      <c r="Q262" s="33"/>
      <c r="R262" s="33"/>
      <c r="S262" s="33"/>
      <c r="T262" s="3"/>
      <c r="U262" s="3"/>
      <c r="V262" s="61"/>
    </row>
    <row r="263" spans="1:22" ht="12.75" hidden="1">
      <c r="A263" s="58"/>
      <c r="B263" s="3"/>
      <c r="C263" s="35"/>
      <c r="D263" s="3"/>
      <c r="E263" s="33"/>
      <c r="F263" s="33"/>
      <c r="G263" s="33"/>
      <c r="H263" s="33"/>
      <c r="I263" s="34"/>
      <c r="J263" s="34"/>
      <c r="K263" s="3"/>
      <c r="L263" s="52"/>
      <c r="M263" s="33"/>
      <c r="N263" s="33"/>
      <c r="O263" s="33"/>
      <c r="P263" s="33"/>
      <c r="Q263" s="33"/>
      <c r="R263" s="33"/>
      <c r="S263" s="33"/>
      <c r="T263" s="3"/>
      <c r="U263" s="3"/>
      <c r="V263" s="61"/>
    </row>
    <row r="264" spans="1:22" ht="12.75" hidden="1">
      <c r="A264" s="57"/>
      <c r="B264" s="3"/>
      <c r="C264" s="35"/>
      <c r="D264" s="3"/>
      <c r="E264" s="33"/>
      <c r="F264" s="33"/>
      <c r="G264" s="33"/>
      <c r="H264" s="33"/>
      <c r="I264" s="34"/>
      <c r="J264" s="34"/>
      <c r="K264" s="3"/>
      <c r="L264" s="52"/>
      <c r="M264" s="33"/>
      <c r="N264" s="33"/>
      <c r="O264" s="33"/>
      <c r="P264" s="33"/>
      <c r="Q264" s="33"/>
      <c r="R264" s="33"/>
      <c r="S264" s="33"/>
      <c r="T264" s="3"/>
      <c r="U264" s="3"/>
      <c r="V264" s="61"/>
    </row>
    <row r="265" spans="1:22" ht="12.75" hidden="1">
      <c r="A265" s="58"/>
      <c r="B265" s="3"/>
      <c r="C265" s="35"/>
      <c r="D265" s="3"/>
      <c r="E265" s="33"/>
      <c r="F265" s="33"/>
      <c r="G265" s="33"/>
      <c r="H265" s="33"/>
      <c r="I265" s="34"/>
      <c r="J265" s="34"/>
      <c r="K265" s="3"/>
      <c r="L265" s="52"/>
      <c r="M265" s="33"/>
      <c r="N265" s="33"/>
      <c r="O265" s="33"/>
      <c r="P265" s="33"/>
      <c r="Q265" s="33"/>
      <c r="R265" s="33"/>
      <c r="S265" s="33"/>
      <c r="T265" s="3"/>
      <c r="U265" s="3"/>
      <c r="V265" s="61"/>
    </row>
    <row r="266" spans="1:22" ht="12.75" hidden="1">
      <c r="A266" s="57"/>
      <c r="B266" s="3"/>
      <c r="C266" s="35"/>
      <c r="D266" s="3"/>
      <c r="E266" s="33"/>
      <c r="F266" s="33"/>
      <c r="G266" s="33"/>
      <c r="H266" s="33"/>
      <c r="I266" s="34"/>
      <c r="J266" s="34"/>
      <c r="K266" s="3"/>
      <c r="L266" s="52"/>
      <c r="M266" s="33"/>
      <c r="N266" s="33"/>
      <c r="O266" s="33"/>
      <c r="P266" s="33"/>
      <c r="Q266" s="33"/>
      <c r="R266" s="33"/>
      <c r="S266" s="33"/>
      <c r="T266" s="3"/>
      <c r="U266" s="3"/>
      <c r="V266" s="61"/>
    </row>
    <row r="267" spans="1:22" ht="12.75" hidden="1">
      <c r="A267" s="58"/>
      <c r="B267" s="3"/>
      <c r="C267" s="35"/>
      <c r="D267" s="3"/>
      <c r="E267" s="33"/>
      <c r="F267" s="33"/>
      <c r="G267" s="33"/>
      <c r="H267" s="33"/>
      <c r="I267" s="34"/>
      <c r="J267" s="34"/>
      <c r="K267" s="3"/>
      <c r="L267" s="52"/>
      <c r="M267" s="33"/>
      <c r="N267" s="33"/>
      <c r="O267" s="33"/>
      <c r="P267" s="33"/>
      <c r="Q267" s="33"/>
      <c r="R267" s="33"/>
      <c r="S267" s="33"/>
      <c r="T267" s="3"/>
      <c r="U267" s="3"/>
      <c r="V267" s="61"/>
    </row>
    <row r="268" spans="1:22" ht="12.75" hidden="1">
      <c r="A268" s="57"/>
      <c r="B268" s="3"/>
      <c r="C268" s="35"/>
      <c r="D268" s="3"/>
      <c r="E268" s="33"/>
      <c r="F268" s="33"/>
      <c r="G268" s="33"/>
      <c r="H268" s="33"/>
      <c r="I268" s="34"/>
      <c r="J268" s="34"/>
      <c r="K268" s="3"/>
      <c r="L268" s="52"/>
      <c r="M268" s="33"/>
      <c r="N268" s="33"/>
      <c r="O268" s="33"/>
      <c r="P268" s="33"/>
      <c r="Q268" s="33"/>
      <c r="R268" s="33"/>
      <c r="S268" s="33"/>
      <c r="T268" s="3"/>
      <c r="U268" s="3"/>
      <c r="V268" s="61"/>
    </row>
    <row r="269" spans="1:22" ht="12.75" hidden="1">
      <c r="A269" s="58"/>
      <c r="B269" s="3"/>
      <c r="C269" s="35"/>
      <c r="D269" s="3"/>
      <c r="E269" s="33"/>
      <c r="F269" s="33"/>
      <c r="G269" s="33"/>
      <c r="H269" s="33"/>
      <c r="I269" s="34"/>
      <c r="J269" s="34"/>
      <c r="K269" s="3"/>
      <c r="L269" s="52"/>
      <c r="M269" s="33"/>
      <c r="N269" s="33"/>
      <c r="O269" s="33"/>
      <c r="P269" s="33"/>
      <c r="Q269" s="33"/>
      <c r="R269" s="33"/>
      <c r="S269" s="33"/>
      <c r="T269" s="3"/>
      <c r="U269" s="3"/>
      <c r="V269" s="61"/>
    </row>
    <row r="270" spans="1:22" ht="12.75" hidden="1">
      <c r="A270" s="57"/>
      <c r="B270" s="3"/>
      <c r="C270" s="35"/>
      <c r="D270" s="3"/>
      <c r="E270" s="33"/>
      <c r="F270" s="33"/>
      <c r="G270" s="33"/>
      <c r="H270" s="33"/>
      <c r="I270" s="34"/>
      <c r="J270" s="34"/>
      <c r="K270" s="3"/>
      <c r="L270" s="52"/>
      <c r="M270" s="33"/>
      <c r="N270" s="33"/>
      <c r="O270" s="33"/>
      <c r="P270" s="33"/>
      <c r="Q270" s="33"/>
      <c r="R270" s="33"/>
      <c r="S270" s="33"/>
      <c r="T270" s="3"/>
      <c r="U270" s="3"/>
      <c r="V270" s="61"/>
    </row>
    <row r="271" spans="1:22" ht="12.75" hidden="1">
      <c r="A271" s="58"/>
      <c r="B271" s="3"/>
      <c r="C271" s="35"/>
      <c r="D271" s="3"/>
      <c r="E271" s="33"/>
      <c r="F271" s="33"/>
      <c r="G271" s="33"/>
      <c r="H271" s="33"/>
      <c r="I271" s="34"/>
      <c r="J271" s="34"/>
      <c r="K271" s="3"/>
      <c r="L271" s="52"/>
      <c r="M271" s="33"/>
      <c r="N271" s="33"/>
      <c r="O271" s="33"/>
      <c r="P271" s="33"/>
      <c r="Q271" s="33"/>
      <c r="R271" s="33"/>
      <c r="S271" s="33"/>
      <c r="T271" s="3"/>
      <c r="U271" s="3"/>
      <c r="V271" s="61"/>
    </row>
    <row r="272" spans="1:22" ht="12.75" hidden="1">
      <c r="A272" s="57"/>
      <c r="B272" s="3"/>
      <c r="C272" s="35"/>
      <c r="D272" s="3"/>
      <c r="E272" s="33"/>
      <c r="F272" s="33"/>
      <c r="G272" s="33"/>
      <c r="H272" s="33"/>
      <c r="I272" s="34"/>
      <c r="J272" s="34"/>
      <c r="K272" s="3"/>
      <c r="L272" s="53"/>
      <c r="M272" s="33"/>
      <c r="N272" s="33"/>
      <c r="O272" s="33"/>
      <c r="P272" s="33"/>
      <c r="Q272" s="33"/>
      <c r="R272" s="33"/>
      <c r="S272" s="33"/>
      <c r="T272" s="3"/>
      <c r="U272" s="3"/>
      <c r="V272" s="61"/>
    </row>
    <row r="273" spans="1:22" ht="12.75" hidden="1">
      <c r="A273" s="58"/>
      <c r="B273" s="3"/>
      <c r="C273" s="35"/>
      <c r="D273" s="3"/>
      <c r="E273" s="33"/>
      <c r="F273" s="33"/>
      <c r="G273" s="33"/>
      <c r="H273" s="33"/>
      <c r="I273" s="34"/>
      <c r="J273" s="34"/>
      <c r="K273" s="3"/>
      <c r="L273" s="53"/>
      <c r="M273" s="33"/>
      <c r="N273" s="33"/>
      <c r="O273" s="33"/>
      <c r="P273" s="33"/>
      <c r="Q273" s="33"/>
      <c r="R273" s="33"/>
      <c r="S273" s="33"/>
      <c r="T273" s="3"/>
      <c r="U273" s="3"/>
      <c r="V273" s="61"/>
    </row>
    <row r="274" spans="1:22" ht="12.75" hidden="1">
      <c r="A274" s="57"/>
      <c r="B274" s="3"/>
      <c r="C274" s="35"/>
      <c r="D274" s="3"/>
      <c r="E274" s="33"/>
      <c r="F274" s="33"/>
      <c r="G274" s="33"/>
      <c r="H274" s="33"/>
      <c r="I274" s="34"/>
      <c r="J274" s="34"/>
      <c r="K274" s="3"/>
      <c r="L274" s="53"/>
      <c r="M274" s="33"/>
      <c r="N274" s="33"/>
      <c r="O274" s="33"/>
      <c r="P274" s="33"/>
      <c r="Q274" s="33"/>
      <c r="R274" s="33"/>
      <c r="S274" s="33"/>
      <c r="T274" s="3"/>
      <c r="U274" s="3"/>
      <c r="V274" s="61"/>
    </row>
    <row r="275" spans="1:22" ht="12.75" hidden="1">
      <c r="A275" s="58"/>
      <c r="B275" s="3"/>
      <c r="C275" s="35"/>
      <c r="D275" s="3"/>
      <c r="E275" s="33"/>
      <c r="F275" s="33"/>
      <c r="G275" s="33"/>
      <c r="H275" s="33"/>
      <c r="I275" s="34"/>
      <c r="J275" s="34"/>
      <c r="K275" s="3"/>
      <c r="L275" s="53"/>
      <c r="M275" s="33"/>
      <c r="N275" s="33"/>
      <c r="O275" s="33"/>
      <c r="P275" s="33"/>
      <c r="Q275" s="33"/>
      <c r="R275" s="33"/>
      <c r="S275" s="33"/>
      <c r="T275" s="3"/>
      <c r="U275" s="3"/>
      <c r="V275" s="61"/>
    </row>
    <row r="276" spans="1:22" ht="12.75" hidden="1">
      <c r="A276" s="57"/>
      <c r="B276" s="3"/>
      <c r="C276" s="35"/>
      <c r="D276" s="3"/>
      <c r="E276" s="33"/>
      <c r="F276" s="33"/>
      <c r="G276" s="33"/>
      <c r="H276" s="33"/>
      <c r="I276" s="34"/>
      <c r="J276" s="34"/>
      <c r="K276" s="3"/>
      <c r="L276" s="53"/>
      <c r="M276" s="33"/>
      <c r="N276" s="33"/>
      <c r="O276" s="33"/>
      <c r="P276" s="33"/>
      <c r="Q276" s="33"/>
      <c r="R276" s="33"/>
      <c r="S276" s="33"/>
      <c r="T276" s="3"/>
      <c r="U276" s="3"/>
      <c r="V276" s="61"/>
    </row>
    <row r="277" spans="1:22" ht="12.75" hidden="1">
      <c r="A277" s="58"/>
      <c r="B277" s="3"/>
      <c r="C277" s="35"/>
      <c r="D277" s="3"/>
      <c r="E277" s="33"/>
      <c r="F277" s="33"/>
      <c r="G277" s="33"/>
      <c r="H277" s="33"/>
      <c r="I277" s="34"/>
      <c r="J277" s="34"/>
      <c r="K277" s="3"/>
      <c r="L277" s="53"/>
      <c r="M277" s="33"/>
      <c r="N277" s="33"/>
      <c r="O277" s="33"/>
      <c r="P277" s="33"/>
      <c r="Q277" s="33"/>
      <c r="R277" s="33"/>
      <c r="S277" s="33"/>
      <c r="T277" s="3"/>
      <c r="U277" s="3"/>
      <c r="V277" s="61"/>
    </row>
    <row r="278" spans="1:22" ht="12.75" hidden="1">
      <c r="A278" s="57"/>
      <c r="B278" s="3"/>
      <c r="C278" s="35"/>
      <c r="D278" s="3"/>
      <c r="E278" s="33"/>
      <c r="F278" s="33"/>
      <c r="G278" s="33"/>
      <c r="H278" s="33"/>
      <c r="I278" s="34"/>
      <c r="J278" s="34"/>
      <c r="K278" s="3"/>
      <c r="L278" s="53"/>
      <c r="M278" s="33"/>
      <c r="N278" s="33"/>
      <c r="O278" s="33"/>
      <c r="P278" s="33"/>
      <c r="Q278" s="33"/>
      <c r="R278" s="33"/>
      <c r="S278" s="33"/>
      <c r="T278" s="3"/>
      <c r="U278" s="3"/>
      <c r="V278" s="61"/>
    </row>
    <row r="279" spans="1:22" ht="12.75" hidden="1">
      <c r="A279" s="58"/>
      <c r="B279" s="3"/>
      <c r="C279" s="35"/>
      <c r="D279" s="3"/>
      <c r="E279" s="33"/>
      <c r="F279" s="33"/>
      <c r="G279" s="33"/>
      <c r="H279" s="33"/>
      <c r="I279" s="34"/>
      <c r="J279" s="34"/>
      <c r="K279" s="3"/>
      <c r="L279" s="53"/>
      <c r="M279" s="33"/>
      <c r="N279" s="33"/>
      <c r="O279" s="33"/>
      <c r="P279" s="33"/>
      <c r="Q279" s="33"/>
      <c r="R279" s="33"/>
      <c r="S279" s="33"/>
      <c r="T279" s="3"/>
      <c r="U279" s="3"/>
      <c r="V279" s="61"/>
    </row>
    <row r="280" spans="1:22" ht="12.75" hidden="1">
      <c r="A280" s="57"/>
      <c r="B280" s="3"/>
      <c r="C280" s="35"/>
      <c r="D280" s="3"/>
      <c r="E280" s="33"/>
      <c r="F280" s="33"/>
      <c r="G280" s="33"/>
      <c r="H280" s="33"/>
      <c r="I280" s="34"/>
      <c r="J280" s="34"/>
      <c r="K280" s="3"/>
      <c r="L280" s="53"/>
      <c r="M280" s="33"/>
      <c r="N280" s="33"/>
      <c r="O280" s="33"/>
      <c r="P280" s="33"/>
      <c r="Q280" s="33"/>
      <c r="R280" s="33"/>
      <c r="S280" s="33"/>
      <c r="T280" s="3"/>
      <c r="U280" s="3"/>
      <c r="V280" s="61"/>
    </row>
    <row r="281" spans="1:22" ht="12.75" hidden="1">
      <c r="A281" s="58"/>
      <c r="B281" s="3"/>
      <c r="C281" s="35"/>
      <c r="D281" s="3"/>
      <c r="E281" s="33"/>
      <c r="F281" s="33"/>
      <c r="G281" s="33"/>
      <c r="H281" s="33"/>
      <c r="I281" s="34"/>
      <c r="J281" s="34"/>
      <c r="K281" s="3"/>
      <c r="L281" s="53"/>
      <c r="M281" s="33"/>
      <c r="N281" s="33"/>
      <c r="O281" s="33"/>
      <c r="P281" s="33"/>
      <c r="Q281" s="33"/>
      <c r="R281" s="33"/>
      <c r="S281" s="33"/>
      <c r="T281" s="3"/>
      <c r="U281" s="3"/>
      <c r="V281" s="61"/>
    </row>
    <row r="282" spans="1:22" ht="12.75" hidden="1">
      <c r="A282" s="57"/>
      <c r="B282" s="3"/>
      <c r="C282" s="35"/>
      <c r="D282" s="3"/>
      <c r="E282" s="33"/>
      <c r="F282" s="33"/>
      <c r="G282" s="33"/>
      <c r="H282" s="33"/>
      <c r="I282" s="34"/>
      <c r="J282" s="34"/>
      <c r="K282" s="3"/>
      <c r="L282" s="53"/>
      <c r="M282" s="33"/>
      <c r="N282" s="33"/>
      <c r="O282" s="33"/>
      <c r="P282" s="33"/>
      <c r="Q282" s="33"/>
      <c r="R282" s="33"/>
      <c r="S282" s="33"/>
      <c r="T282" s="3"/>
      <c r="U282" s="3"/>
      <c r="V282" s="61"/>
    </row>
    <row r="283" spans="1:22" ht="12.75" hidden="1">
      <c r="A283" s="58"/>
      <c r="B283" s="3"/>
      <c r="C283" s="35"/>
      <c r="D283" s="3"/>
      <c r="E283" s="33"/>
      <c r="F283" s="33"/>
      <c r="G283" s="33"/>
      <c r="H283" s="33"/>
      <c r="I283" s="34"/>
      <c r="J283" s="34"/>
      <c r="K283" s="3"/>
      <c r="L283" s="53"/>
      <c r="M283" s="33"/>
      <c r="N283" s="33"/>
      <c r="O283" s="33"/>
      <c r="P283" s="33"/>
      <c r="Q283" s="33"/>
      <c r="R283" s="33"/>
      <c r="S283" s="33"/>
      <c r="T283" s="3"/>
      <c r="U283" s="3"/>
      <c r="V283" s="61"/>
    </row>
    <row r="284" spans="1:22" ht="12.75" hidden="1">
      <c r="A284" s="57"/>
      <c r="B284" s="3"/>
      <c r="C284" s="35"/>
      <c r="D284" s="3"/>
      <c r="E284" s="33"/>
      <c r="F284" s="33"/>
      <c r="G284" s="33"/>
      <c r="H284" s="33"/>
      <c r="I284" s="34"/>
      <c r="J284" s="34"/>
      <c r="K284" s="3"/>
      <c r="L284" s="53"/>
      <c r="M284" s="33"/>
      <c r="N284" s="33"/>
      <c r="O284" s="33"/>
      <c r="P284" s="33"/>
      <c r="Q284" s="33"/>
      <c r="R284" s="33"/>
      <c r="S284" s="33"/>
      <c r="T284" s="3"/>
      <c r="U284" s="3"/>
      <c r="V284" s="61"/>
    </row>
    <row r="285" spans="1:22" ht="12.75" hidden="1">
      <c r="A285" s="58"/>
      <c r="B285" s="3"/>
      <c r="C285" s="35"/>
      <c r="D285" s="3"/>
      <c r="E285" s="33"/>
      <c r="F285" s="33"/>
      <c r="G285" s="33"/>
      <c r="H285" s="33"/>
      <c r="I285" s="34"/>
      <c r="J285" s="34"/>
      <c r="K285" s="3"/>
      <c r="L285" s="53"/>
      <c r="M285" s="33"/>
      <c r="N285" s="33"/>
      <c r="O285" s="33"/>
      <c r="P285" s="33"/>
      <c r="Q285" s="33"/>
      <c r="R285" s="33"/>
      <c r="S285" s="33"/>
      <c r="T285" s="3"/>
      <c r="U285" s="3"/>
      <c r="V285" s="61"/>
    </row>
    <row r="286" spans="1:22" ht="12.75" hidden="1">
      <c r="A286" s="57"/>
      <c r="B286" s="3"/>
      <c r="C286" s="35"/>
      <c r="D286" s="3"/>
      <c r="E286" s="33"/>
      <c r="F286" s="33"/>
      <c r="G286" s="33"/>
      <c r="H286" s="33"/>
      <c r="I286" s="34"/>
      <c r="J286" s="34"/>
      <c r="K286" s="3"/>
      <c r="L286" s="53"/>
      <c r="M286" s="33"/>
      <c r="N286" s="33"/>
      <c r="O286" s="33"/>
      <c r="P286" s="33"/>
      <c r="Q286" s="33"/>
      <c r="R286" s="33"/>
      <c r="S286" s="33"/>
      <c r="T286" s="3"/>
      <c r="U286" s="3"/>
      <c r="V286" s="61"/>
    </row>
    <row r="287" spans="1:22" ht="12.75" hidden="1">
      <c r="A287" s="58"/>
      <c r="B287" s="3"/>
      <c r="C287" s="35"/>
      <c r="D287" s="3"/>
      <c r="E287" s="33"/>
      <c r="F287" s="33"/>
      <c r="G287" s="33"/>
      <c r="H287" s="33"/>
      <c r="I287" s="34"/>
      <c r="J287" s="34"/>
      <c r="K287" s="3"/>
      <c r="L287" s="53"/>
      <c r="M287" s="33"/>
      <c r="N287" s="33"/>
      <c r="O287" s="33"/>
      <c r="P287" s="33"/>
      <c r="Q287" s="33"/>
      <c r="R287" s="33"/>
      <c r="S287" s="33"/>
      <c r="T287" s="3"/>
      <c r="U287" s="3"/>
      <c r="V287" s="61"/>
    </row>
    <row r="288" spans="1:22" ht="12.75" hidden="1">
      <c r="A288" s="57"/>
      <c r="B288" s="3"/>
      <c r="C288" s="35"/>
      <c r="D288" s="3"/>
      <c r="E288" s="33"/>
      <c r="F288" s="33"/>
      <c r="G288" s="33"/>
      <c r="H288" s="33"/>
      <c r="I288" s="34"/>
      <c r="J288" s="34"/>
      <c r="K288" s="3"/>
      <c r="L288" s="53"/>
      <c r="M288" s="33"/>
      <c r="N288" s="33"/>
      <c r="O288" s="33"/>
      <c r="P288" s="33"/>
      <c r="Q288" s="33"/>
      <c r="R288" s="33"/>
      <c r="S288" s="33"/>
      <c r="T288" s="3"/>
      <c r="U288" s="3"/>
      <c r="V288" s="61"/>
    </row>
    <row r="289" spans="1:22" ht="12.75" hidden="1">
      <c r="A289" s="58"/>
      <c r="B289" s="3"/>
      <c r="C289" s="35"/>
      <c r="D289" s="3"/>
      <c r="E289" s="33"/>
      <c r="F289" s="33"/>
      <c r="G289" s="33"/>
      <c r="H289" s="33"/>
      <c r="I289" s="34"/>
      <c r="J289" s="34"/>
      <c r="K289" s="3"/>
      <c r="L289" s="53"/>
      <c r="M289" s="33"/>
      <c r="N289" s="33"/>
      <c r="O289" s="33"/>
      <c r="P289" s="33"/>
      <c r="Q289" s="33"/>
      <c r="R289" s="33"/>
      <c r="S289" s="33"/>
      <c r="T289" s="3"/>
      <c r="U289" s="3"/>
      <c r="V289" s="61"/>
    </row>
    <row r="290" spans="1:22" ht="12.75" hidden="1">
      <c r="A290" s="57"/>
      <c r="B290" s="3"/>
      <c r="C290" s="35"/>
      <c r="D290" s="3"/>
      <c r="E290" s="33"/>
      <c r="F290" s="33"/>
      <c r="G290" s="33"/>
      <c r="H290" s="33"/>
      <c r="I290" s="34"/>
      <c r="J290" s="34"/>
      <c r="K290" s="3"/>
      <c r="L290" s="53"/>
      <c r="M290" s="33"/>
      <c r="N290" s="33"/>
      <c r="O290" s="33"/>
      <c r="P290" s="33"/>
      <c r="Q290" s="33"/>
      <c r="R290" s="33"/>
      <c r="S290" s="33"/>
      <c r="T290" s="3"/>
      <c r="U290" s="3"/>
      <c r="V290" s="61"/>
    </row>
    <row r="291" spans="1:22" ht="12.75" hidden="1">
      <c r="A291" s="58"/>
      <c r="B291" s="3"/>
      <c r="C291" s="35"/>
      <c r="D291" s="3"/>
      <c r="E291" s="33"/>
      <c r="F291" s="33"/>
      <c r="G291" s="33"/>
      <c r="H291" s="33"/>
      <c r="I291" s="34"/>
      <c r="J291" s="34"/>
      <c r="K291" s="3"/>
      <c r="L291" s="53"/>
      <c r="M291" s="33"/>
      <c r="N291" s="33"/>
      <c r="O291" s="33"/>
      <c r="P291" s="33"/>
      <c r="Q291" s="33"/>
      <c r="R291" s="33"/>
      <c r="S291" s="33"/>
      <c r="T291" s="3"/>
      <c r="U291" s="3"/>
      <c r="V291" s="61"/>
    </row>
    <row r="292" spans="1:22" ht="12.75" hidden="1">
      <c r="A292" s="57"/>
      <c r="B292" s="3"/>
      <c r="C292" s="35"/>
      <c r="D292" s="3"/>
      <c r="E292" s="33"/>
      <c r="F292" s="33"/>
      <c r="G292" s="33"/>
      <c r="H292" s="33"/>
      <c r="I292" s="34"/>
      <c r="J292" s="34"/>
      <c r="K292" s="3"/>
      <c r="L292" s="53"/>
      <c r="M292" s="33"/>
      <c r="N292" s="33"/>
      <c r="O292" s="33"/>
      <c r="P292" s="33"/>
      <c r="Q292" s="33"/>
      <c r="R292" s="33"/>
      <c r="S292" s="33"/>
      <c r="T292" s="3"/>
      <c r="U292" s="3"/>
      <c r="V292" s="61"/>
    </row>
    <row r="293" spans="1:22" ht="12.75" hidden="1">
      <c r="A293" s="58"/>
      <c r="B293" s="3"/>
      <c r="C293" s="35"/>
      <c r="D293" s="3"/>
      <c r="E293" s="33"/>
      <c r="F293" s="33"/>
      <c r="G293" s="33"/>
      <c r="H293" s="33"/>
      <c r="I293" s="34"/>
      <c r="J293" s="34"/>
      <c r="K293" s="3"/>
      <c r="L293" s="53"/>
      <c r="M293" s="33"/>
      <c r="N293" s="33"/>
      <c r="O293" s="33"/>
      <c r="P293" s="33"/>
      <c r="Q293" s="33"/>
      <c r="R293" s="33"/>
      <c r="S293" s="33"/>
      <c r="T293" s="3"/>
      <c r="U293" s="3"/>
      <c r="V293" s="61"/>
    </row>
    <row r="294" spans="1:22" ht="12.75" hidden="1">
      <c r="A294" s="57"/>
      <c r="B294" s="3"/>
      <c r="C294" s="35"/>
      <c r="D294" s="3"/>
      <c r="E294" s="33"/>
      <c r="F294" s="33"/>
      <c r="G294" s="33"/>
      <c r="H294" s="33"/>
      <c r="I294" s="34"/>
      <c r="J294" s="34"/>
      <c r="K294" s="3"/>
      <c r="L294" s="53"/>
      <c r="M294" s="33"/>
      <c r="N294" s="33"/>
      <c r="O294" s="33"/>
      <c r="P294" s="33"/>
      <c r="Q294" s="33"/>
      <c r="R294" s="33"/>
      <c r="S294" s="33"/>
      <c r="T294" s="3"/>
      <c r="U294" s="3"/>
      <c r="V294" s="61"/>
    </row>
    <row r="295" spans="1:22" ht="12.75" hidden="1">
      <c r="A295" s="58"/>
      <c r="B295" s="3"/>
      <c r="C295" s="35"/>
      <c r="D295" s="3"/>
      <c r="E295" s="33"/>
      <c r="F295" s="33"/>
      <c r="G295" s="33"/>
      <c r="H295" s="33"/>
      <c r="I295" s="34"/>
      <c r="J295" s="34"/>
      <c r="K295" s="3"/>
      <c r="L295" s="53"/>
      <c r="M295" s="33"/>
      <c r="N295" s="33"/>
      <c r="O295" s="33"/>
      <c r="P295" s="33"/>
      <c r="Q295" s="33"/>
      <c r="R295" s="33"/>
      <c r="S295" s="33"/>
      <c r="T295" s="3"/>
      <c r="U295" s="3"/>
      <c r="V295" s="61"/>
    </row>
    <row r="296" spans="1:22" ht="12.75" hidden="1">
      <c r="A296" s="57"/>
      <c r="B296" s="3"/>
      <c r="C296" s="35"/>
      <c r="D296" s="3"/>
      <c r="E296" s="33"/>
      <c r="F296" s="33"/>
      <c r="G296" s="33"/>
      <c r="H296" s="33"/>
      <c r="I296" s="34"/>
      <c r="J296" s="34"/>
      <c r="K296" s="3"/>
      <c r="L296" s="53"/>
      <c r="M296" s="33"/>
      <c r="N296" s="33"/>
      <c r="O296" s="33"/>
      <c r="P296" s="33"/>
      <c r="Q296" s="33"/>
      <c r="R296" s="33"/>
      <c r="S296" s="33"/>
      <c r="T296" s="3"/>
      <c r="U296" s="3"/>
      <c r="V296" s="61"/>
    </row>
    <row r="297" spans="1:22" ht="12.75" hidden="1">
      <c r="A297" s="58"/>
      <c r="B297" s="3"/>
      <c r="C297" s="35"/>
      <c r="D297" s="3"/>
      <c r="E297" s="33"/>
      <c r="F297" s="33"/>
      <c r="G297" s="33"/>
      <c r="H297" s="33"/>
      <c r="I297" s="34"/>
      <c r="J297" s="34"/>
      <c r="K297" s="3"/>
      <c r="L297" s="53"/>
      <c r="M297" s="33"/>
      <c r="N297" s="33"/>
      <c r="O297" s="33"/>
      <c r="P297" s="33"/>
      <c r="Q297" s="33"/>
      <c r="R297" s="33"/>
      <c r="S297" s="33"/>
      <c r="T297" s="3"/>
      <c r="U297" s="3"/>
      <c r="V297" s="61"/>
    </row>
    <row r="298" spans="1:22" ht="12.75" hidden="1">
      <c r="A298" s="57"/>
      <c r="B298" s="3"/>
      <c r="C298" s="35"/>
      <c r="D298" s="3"/>
      <c r="E298" s="33"/>
      <c r="F298" s="33"/>
      <c r="G298" s="33"/>
      <c r="H298" s="33"/>
      <c r="I298" s="34"/>
      <c r="J298" s="34"/>
      <c r="K298" s="3"/>
      <c r="L298" s="53"/>
      <c r="M298" s="33"/>
      <c r="N298" s="33"/>
      <c r="O298" s="33"/>
      <c r="P298" s="33"/>
      <c r="Q298" s="33"/>
      <c r="R298" s="33"/>
      <c r="S298" s="33"/>
      <c r="T298" s="3"/>
      <c r="U298" s="3"/>
      <c r="V298" s="61"/>
    </row>
    <row r="299" spans="1:22" ht="12.75" hidden="1">
      <c r="A299" s="58"/>
      <c r="B299" s="3"/>
      <c r="C299" s="35"/>
      <c r="D299" s="3"/>
      <c r="E299" s="33"/>
      <c r="F299" s="33"/>
      <c r="G299" s="33"/>
      <c r="H299" s="33"/>
      <c r="I299" s="34"/>
      <c r="J299" s="34"/>
      <c r="K299" s="3"/>
      <c r="L299" s="53"/>
      <c r="M299" s="33"/>
      <c r="N299" s="33"/>
      <c r="O299" s="33"/>
      <c r="P299" s="33"/>
      <c r="Q299" s="33"/>
      <c r="R299" s="33"/>
      <c r="S299" s="33"/>
      <c r="T299" s="3"/>
      <c r="U299" s="3"/>
      <c r="V299" s="61"/>
    </row>
    <row r="300" spans="1:22" ht="12.75" hidden="1">
      <c r="A300" s="57"/>
      <c r="B300" s="3"/>
      <c r="C300" s="35"/>
      <c r="D300" s="3"/>
      <c r="E300" s="33"/>
      <c r="F300" s="33"/>
      <c r="G300" s="33"/>
      <c r="H300" s="33"/>
      <c r="I300" s="34"/>
      <c r="J300" s="34"/>
      <c r="K300" s="3"/>
      <c r="L300" s="53"/>
      <c r="M300" s="33"/>
      <c r="N300" s="33"/>
      <c r="O300" s="33"/>
      <c r="P300" s="33"/>
      <c r="Q300" s="33"/>
      <c r="R300" s="33"/>
      <c r="S300" s="33"/>
      <c r="T300" s="3"/>
      <c r="U300" s="3"/>
      <c r="V300" s="61"/>
    </row>
    <row r="301" spans="1:22" ht="12.75" hidden="1">
      <c r="A301" s="58"/>
      <c r="B301" s="3"/>
      <c r="C301" s="35"/>
      <c r="D301" s="3"/>
      <c r="E301" s="33"/>
      <c r="F301" s="33"/>
      <c r="G301" s="33"/>
      <c r="H301" s="33"/>
      <c r="I301" s="34"/>
      <c r="J301" s="34"/>
      <c r="K301" s="3"/>
      <c r="L301" s="53"/>
      <c r="M301" s="33"/>
      <c r="N301" s="33"/>
      <c r="O301" s="33"/>
      <c r="P301" s="33"/>
      <c r="Q301" s="33"/>
      <c r="R301" s="33"/>
      <c r="S301" s="33"/>
      <c r="T301" s="3"/>
      <c r="U301" s="3"/>
      <c r="V301" s="61"/>
    </row>
    <row r="302" spans="1:22" ht="12.75" hidden="1">
      <c r="A302" s="57"/>
      <c r="B302" s="3"/>
      <c r="C302" s="35"/>
      <c r="D302" s="3"/>
      <c r="E302" s="33"/>
      <c r="F302" s="33"/>
      <c r="G302" s="33"/>
      <c r="H302" s="33"/>
      <c r="I302" s="34"/>
      <c r="J302" s="34"/>
      <c r="K302" s="3"/>
      <c r="L302" s="53"/>
      <c r="M302" s="33"/>
      <c r="N302" s="33"/>
      <c r="O302" s="33"/>
      <c r="P302" s="33"/>
      <c r="Q302" s="33"/>
      <c r="R302" s="33"/>
      <c r="S302" s="33"/>
      <c r="T302" s="3"/>
      <c r="U302" s="3"/>
      <c r="V302" s="61"/>
    </row>
    <row r="303" spans="1:22" ht="12.75" hidden="1">
      <c r="A303" s="58"/>
      <c r="B303" s="3"/>
      <c r="C303" s="35"/>
      <c r="D303" s="3"/>
      <c r="E303" s="33"/>
      <c r="F303" s="33"/>
      <c r="G303" s="33"/>
      <c r="H303" s="33"/>
      <c r="I303" s="34"/>
      <c r="J303" s="34"/>
      <c r="K303" s="3"/>
      <c r="L303" s="53"/>
      <c r="M303" s="33"/>
      <c r="N303" s="33"/>
      <c r="O303" s="33"/>
      <c r="P303" s="33"/>
      <c r="Q303" s="33"/>
      <c r="R303" s="33"/>
      <c r="S303" s="33"/>
      <c r="T303" s="3"/>
      <c r="U303" s="3"/>
      <c r="V303" s="61"/>
    </row>
    <row r="304" spans="1:22" ht="12.75" hidden="1">
      <c r="A304" s="57"/>
      <c r="B304" s="3"/>
      <c r="C304" s="35"/>
      <c r="D304" s="3"/>
      <c r="E304" s="33"/>
      <c r="F304" s="33"/>
      <c r="G304" s="33"/>
      <c r="H304" s="33"/>
      <c r="I304" s="34"/>
      <c r="J304" s="34"/>
      <c r="K304" s="3"/>
      <c r="L304" s="53"/>
      <c r="M304" s="33"/>
      <c r="N304" s="33"/>
      <c r="O304" s="33"/>
      <c r="P304" s="33"/>
      <c r="Q304" s="33"/>
      <c r="R304" s="33"/>
      <c r="S304" s="33"/>
      <c r="T304" s="3"/>
      <c r="U304" s="3"/>
      <c r="V304" s="61"/>
    </row>
    <row r="305" spans="1:22" ht="12.75" hidden="1">
      <c r="A305" s="58"/>
      <c r="B305" s="3"/>
      <c r="C305" s="35"/>
      <c r="D305" s="3"/>
      <c r="E305" s="33"/>
      <c r="F305" s="33"/>
      <c r="G305" s="33"/>
      <c r="H305" s="33"/>
      <c r="I305" s="34"/>
      <c r="J305" s="34"/>
      <c r="K305" s="3"/>
      <c r="L305" s="53"/>
      <c r="M305" s="33"/>
      <c r="N305" s="33"/>
      <c r="O305" s="33"/>
      <c r="P305" s="33"/>
      <c r="Q305" s="33"/>
      <c r="R305" s="33"/>
      <c r="S305" s="33"/>
      <c r="T305" s="3"/>
      <c r="U305" s="3"/>
      <c r="V305" s="61"/>
    </row>
    <row r="306" spans="1:22" ht="12.75" hidden="1">
      <c r="A306" s="57"/>
      <c r="B306" s="3"/>
      <c r="C306" s="35"/>
      <c r="D306" s="3"/>
      <c r="E306" s="33"/>
      <c r="F306" s="33"/>
      <c r="G306" s="33"/>
      <c r="H306" s="33"/>
      <c r="I306" s="34"/>
      <c r="J306" s="34"/>
      <c r="K306" s="3"/>
      <c r="L306" s="53"/>
      <c r="M306" s="33"/>
      <c r="N306" s="33"/>
      <c r="O306" s="33"/>
      <c r="P306" s="33"/>
      <c r="Q306" s="33"/>
      <c r="R306" s="33"/>
      <c r="S306" s="33"/>
      <c r="T306" s="3"/>
      <c r="U306" s="3"/>
      <c r="V306" s="61"/>
    </row>
    <row r="307" spans="1:22" ht="12.75" hidden="1">
      <c r="A307" s="58"/>
      <c r="B307" s="3"/>
      <c r="C307" s="35"/>
      <c r="D307" s="3"/>
      <c r="E307" s="33"/>
      <c r="F307" s="33"/>
      <c r="G307" s="33"/>
      <c r="H307" s="33"/>
      <c r="I307" s="34"/>
      <c r="J307" s="34"/>
      <c r="K307" s="3"/>
      <c r="L307" s="53"/>
      <c r="M307" s="33"/>
      <c r="N307" s="33"/>
      <c r="O307" s="33"/>
      <c r="P307" s="33"/>
      <c r="Q307" s="33"/>
      <c r="R307" s="33"/>
      <c r="S307" s="33"/>
      <c r="T307" s="3"/>
      <c r="U307" s="3"/>
      <c r="V307" s="61"/>
    </row>
    <row r="308" spans="1:22" ht="12.75" hidden="1">
      <c r="A308" s="57"/>
      <c r="B308" s="3"/>
      <c r="C308" s="35"/>
      <c r="D308" s="3"/>
      <c r="E308" s="33"/>
      <c r="F308" s="33"/>
      <c r="G308" s="33"/>
      <c r="H308" s="33"/>
      <c r="I308" s="34"/>
      <c r="J308" s="34"/>
      <c r="K308" s="3"/>
      <c r="L308" s="53"/>
      <c r="M308" s="33"/>
      <c r="N308" s="33"/>
      <c r="O308" s="33"/>
      <c r="P308" s="33"/>
      <c r="Q308" s="33"/>
      <c r="R308" s="33"/>
      <c r="S308" s="33"/>
      <c r="T308" s="3"/>
      <c r="U308" s="3"/>
      <c r="V308" s="61"/>
    </row>
    <row r="309" spans="1:22" ht="12.75" hidden="1">
      <c r="A309" s="58"/>
      <c r="B309" s="3"/>
      <c r="C309" s="35"/>
      <c r="D309" s="3"/>
      <c r="E309" s="33"/>
      <c r="F309" s="33"/>
      <c r="G309" s="33"/>
      <c r="H309" s="33"/>
      <c r="I309" s="34"/>
      <c r="J309" s="34"/>
      <c r="K309" s="3"/>
      <c r="L309" s="53"/>
      <c r="M309" s="33"/>
      <c r="N309" s="33"/>
      <c r="O309" s="33"/>
      <c r="P309" s="33"/>
      <c r="Q309" s="33"/>
      <c r="R309" s="33"/>
      <c r="S309" s="33"/>
      <c r="T309" s="3"/>
      <c r="U309" s="3"/>
      <c r="V309" s="61"/>
    </row>
    <row r="310" spans="1:22" ht="12.75" hidden="1">
      <c r="A310" s="57"/>
      <c r="B310" s="3"/>
      <c r="C310" s="35"/>
      <c r="D310" s="3"/>
      <c r="E310" s="33"/>
      <c r="F310" s="33"/>
      <c r="G310" s="33"/>
      <c r="H310" s="33"/>
      <c r="I310" s="34"/>
      <c r="J310" s="34"/>
      <c r="K310" s="3"/>
      <c r="L310" s="53"/>
      <c r="M310" s="33"/>
      <c r="N310" s="33"/>
      <c r="O310" s="33"/>
      <c r="P310" s="33"/>
      <c r="Q310" s="33"/>
      <c r="R310" s="33"/>
      <c r="S310" s="33"/>
      <c r="T310" s="3"/>
      <c r="U310" s="3"/>
      <c r="V310" s="61"/>
    </row>
    <row r="311" spans="1:22" ht="12.75" hidden="1">
      <c r="A311" s="58"/>
      <c r="B311" s="3"/>
      <c r="C311" s="35"/>
      <c r="D311" s="3"/>
      <c r="E311" s="33"/>
      <c r="F311" s="33"/>
      <c r="G311" s="33"/>
      <c r="H311" s="33"/>
      <c r="I311" s="34"/>
      <c r="J311" s="34"/>
      <c r="K311" s="3"/>
      <c r="L311" s="53"/>
      <c r="M311" s="33"/>
      <c r="N311" s="33"/>
      <c r="O311" s="33"/>
      <c r="P311" s="33"/>
      <c r="Q311" s="33"/>
      <c r="R311" s="33"/>
      <c r="S311" s="33"/>
      <c r="T311" s="3"/>
      <c r="U311" s="3"/>
      <c r="V311" s="61"/>
    </row>
    <row r="312" spans="1:22" ht="12.75" hidden="1">
      <c r="A312" s="57"/>
      <c r="B312" s="3"/>
      <c r="C312" s="35"/>
      <c r="D312" s="3"/>
      <c r="E312" s="33"/>
      <c r="F312" s="33"/>
      <c r="G312" s="33"/>
      <c r="H312" s="33"/>
      <c r="I312" s="34"/>
      <c r="J312" s="34"/>
      <c r="K312" s="3"/>
      <c r="L312" s="53"/>
      <c r="M312" s="33"/>
      <c r="N312" s="33"/>
      <c r="O312" s="33"/>
      <c r="P312" s="33"/>
      <c r="Q312" s="33"/>
      <c r="R312" s="33"/>
      <c r="S312" s="33"/>
      <c r="T312" s="3"/>
      <c r="U312" s="3"/>
      <c r="V312" s="61"/>
    </row>
    <row r="313" spans="1:22" ht="12.75" hidden="1">
      <c r="A313" s="58"/>
      <c r="B313" s="3"/>
      <c r="C313" s="35"/>
      <c r="D313" s="3"/>
      <c r="E313" s="33"/>
      <c r="F313" s="33"/>
      <c r="G313" s="33"/>
      <c r="H313" s="33"/>
      <c r="I313" s="34"/>
      <c r="J313" s="34"/>
      <c r="K313" s="3"/>
      <c r="L313" s="53"/>
      <c r="M313" s="33"/>
      <c r="N313" s="33"/>
      <c r="O313" s="33"/>
      <c r="P313" s="33"/>
      <c r="Q313" s="33"/>
      <c r="R313" s="33"/>
      <c r="S313" s="33"/>
      <c r="T313" s="3"/>
      <c r="U313" s="3"/>
      <c r="V313" s="61"/>
    </row>
    <row r="314" ht="12.75" hidden="1"/>
    <row r="315" ht="12.75" hidden="1"/>
    <row r="316" ht="12.75" hidden="1"/>
    <row r="317" ht="12.75" hidden="1"/>
  </sheetData>
  <sheetProtection/>
  <printOptions gridLines="1" horizontalCentered="1" verticalCentered="1"/>
  <pageMargins left="0.7" right="0.75" top="1.01" bottom="1" header="0.8" footer="0"/>
  <pageSetup horizontalDpi="300" verticalDpi="300" orientation="portrait" pageOrder="overThenDown" r:id="rId3"/>
  <headerFooter alignWithMargins="0">
    <oddHeader>&amp;LTable 1.  Masonry fences examined after the Northridge earthquake.</oddHead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U360"/>
  <sheetViews>
    <sheetView zoomScalePageLayoutView="0" workbookViewId="0" topLeftCell="A7">
      <selection activeCell="A1" sqref="A1"/>
      <selection activeCell="A1" sqref="A1"/>
    </sheetView>
  </sheetViews>
  <sheetFormatPr defaultColWidth="9.140625" defaultRowHeight="12.75"/>
  <cols>
    <col min="1" max="1" width="5.8515625" style="4" customWidth="1"/>
    <col min="2" max="2" width="7.140625" style="8" customWidth="1"/>
    <col min="3" max="3" width="6.7109375" style="7" customWidth="1"/>
    <col min="4" max="4" width="5.8515625" style="7" customWidth="1"/>
    <col min="5" max="5" width="2.7109375" style="1" hidden="1" customWidth="1"/>
    <col min="6" max="6" width="2.421875" style="1" customWidth="1"/>
    <col min="7" max="7" width="4.28125" style="1" customWidth="1"/>
    <col min="8" max="8" width="2.7109375" style="1" customWidth="1"/>
    <col min="9" max="9" width="6.57421875" style="2" customWidth="1"/>
    <col min="10" max="10" width="4.8515625" style="2" customWidth="1"/>
    <col min="11" max="11" width="4.57421875" style="1" customWidth="1"/>
    <col min="12" max="12" width="3.28125" style="54" hidden="1" customWidth="1"/>
    <col min="13" max="15" width="2.140625" style="1" hidden="1" customWidth="1"/>
    <col min="16" max="17" width="2.140625" style="1" customWidth="1"/>
    <col min="18" max="18" width="2.421875" style="1" customWidth="1"/>
    <col min="19" max="19" width="2.140625" style="1" customWidth="1"/>
    <col min="20" max="20" width="5.140625" style="7" customWidth="1"/>
    <col min="21" max="21" width="5.57421875" style="7" customWidth="1"/>
    <col min="22" max="22" width="0" style="0" hidden="1" customWidth="1"/>
  </cols>
  <sheetData>
    <row r="1" spans="2:21" ht="13.5" hidden="1" thickBot="1">
      <c r="B1" s="8" t="s">
        <v>342</v>
      </c>
      <c r="C1" s="23"/>
      <c r="D1" s="23"/>
      <c r="E1" s="24"/>
      <c r="F1" s="24" t="s">
        <v>41</v>
      </c>
      <c r="G1" s="24"/>
      <c r="H1" s="24"/>
      <c r="I1" s="55"/>
      <c r="J1" s="25"/>
      <c r="K1" s="24"/>
      <c r="L1" s="50"/>
      <c r="M1" s="24"/>
      <c r="N1" s="24"/>
      <c r="O1" s="24"/>
      <c r="P1" s="24"/>
      <c r="Q1" s="24"/>
      <c r="R1" s="24"/>
      <c r="S1" s="24"/>
      <c r="T1" s="23"/>
      <c r="U1" s="38"/>
    </row>
    <row r="2" spans="3:21" ht="13.5" hidden="1" thickBot="1">
      <c r="C2" s="6"/>
      <c r="D2" s="6"/>
      <c r="E2" s="4"/>
      <c r="F2" s="4" t="s">
        <v>41</v>
      </c>
      <c r="G2" s="4"/>
      <c r="H2" s="4"/>
      <c r="I2" s="9"/>
      <c r="J2" s="5"/>
      <c r="K2" s="4"/>
      <c r="L2" s="51"/>
      <c r="M2" s="4"/>
      <c r="N2" s="4"/>
      <c r="O2" s="4"/>
      <c r="P2" s="4"/>
      <c r="Q2" s="4"/>
      <c r="R2" s="4"/>
      <c r="S2" s="4"/>
      <c r="T2" s="6"/>
      <c r="U2" s="39"/>
    </row>
    <row r="3" spans="3:21" ht="13.5" hidden="1" thickBot="1">
      <c r="C3" s="6"/>
      <c r="D3" s="6"/>
      <c r="E3" s="4"/>
      <c r="F3" s="4" t="s">
        <v>41</v>
      </c>
      <c r="G3" s="4"/>
      <c r="H3" s="4"/>
      <c r="I3" s="9"/>
      <c r="J3" s="5"/>
      <c r="K3" s="4"/>
      <c r="L3" s="51"/>
      <c r="M3" s="4"/>
      <c r="N3" s="4"/>
      <c r="O3" s="4"/>
      <c r="P3" s="4"/>
      <c r="Q3" s="4"/>
      <c r="R3" s="4"/>
      <c r="S3" s="4"/>
      <c r="T3" s="6"/>
      <c r="U3" s="39"/>
    </row>
    <row r="4" spans="3:21" ht="13.5" hidden="1" thickBot="1">
      <c r="C4" s="6"/>
      <c r="D4" s="6"/>
      <c r="E4" s="4"/>
      <c r="F4" s="4" t="s">
        <v>41</v>
      </c>
      <c r="G4" s="4"/>
      <c r="H4" s="4"/>
      <c r="I4" s="9"/>
      <c r="J4" s="5"/>
      <c r="K4" s="4"/>
      <c r="L4" s="51"/>
      <c r="M4" s="4"/>
      <c r="N4" s="4"/>
      <c r="O4" s="4"/>
      <c r="P4" s="4"/>
      <c r="Q4" s="4"/>
      <c r="R4" s="4"/>
      <c r="S4" s="4"/>
      <c r="T4" s="6"/>
      <c r="U4" s="39"/>
    </row>
    <row r="5" spans="3:21" ht="13.5" hidden="1" thickBot="1">
      <c r="C5" s="6"/>
      <c r="D5" s="6"/>
      <c r="E5" s="4"/>
      <c r="F5" s="4" t="s">
        <v>41</v>
      </c>
      <c r="G5" s="4"/>
      <c r="H5" s="4"/>
      <c r="I5" s="9"/>
      <c r="J5" s="5"/>
      <c r="K5" s="4"/>
      <c r="L5" s="51"/>
      <c r="M5" s="4"/>
      <c r="N5" s="4"/>
      <c r="O5" s="4"/>
      <c r="P5" s="4"/>
      <c r="Q5" s="4"/>
      <c r="R5" s="4"/>
      <c r="S5" s="4"/>
      <c r="T5" s="6"/>
      <c r="U5" s="39"/>
    </row>
    <row r="6" spans="3:21" ht="13.5" hidden="1" thickBot="1">
      <c r="C6" s="6"/>
      <c r="D6" s="6"/>
      <c r="E6" s="4"/>
      <c r="F6" s="4" t="s">
        <v>41</v>
      </c>
      <c r="G6" s="4"/>
      <c r="H6" s="4"/>
      <c r="I6" s="9"/>
      <c r="J6" s="5"/>
      <c r="K6" s="4"/>
      <c r="L6" s="51"/>
      <c r="M6" s="4"/>
      <c r="N6" s="4"/>
      <c r="O6" s="4"/>
      <c r="P6" s="4"/>
      <c r="Q6" s="4"/>
      <c r="R6" s="4"/>
      <c r="S6" s="4"/>
      <c r="T6" s="6"/>
      <c r="U6" s="39"/>
    </row>
    <row r="7" spans="1:21" s="45" customFormat="1" ht="13.5" thickBot="1">
      <c r="A7" s="42"/>
      <c r="B7" s="10"/>
      <c r="C7" s="18" t="s">
        <v>0</v>
      </c>
      <c r="D7" s="19"/>
      <c r="E7" s="19"/>
      <c r="F7" s="19"/>
      <c r="G7" s="19"/>
      <c r="H7" s="19"/>
      <c r="I7" s="20"/>
      <c r="J7" s="20"/>
      <c r="K7" s="19"/>
      <c r="L7" s="19"/>
      <c r="M7" s="18" t="s">
        <v>1</v>
      </c>
      <c r="N7" s="19"/>
      <c r="O7" s="19"/>
      <c r="P7" s="19"/>
      <c r="Q7" s="19"/>
      <c r="R7" s="19"/>
      <c r="S7" s="19"/>
      <c r="T7" s="19"/>
      <c r="U7" s="21"/>
    </row>
    <row r="8" spans="1:21" s="46" customFormat="1" ht="141" customHeight="1" thickBot="1">
      <c r="A8" s="49" t="s">
        <v>2</v>
      </c>
      <c r="B8" s="11" t="s">
        <v>3</v>
      </c>
      <c r="C8" s="14" t="s">
        <v>4</v>
      </c>
      <c r="D8" s="15" t="s">
        <v>5</v>
      </c>
      <c r="E8" s="15" t="s">
        <v>346</v>
      </c>
      <c r="F8" s="15" t="s">
        <v>347</v>
      </c>
      <c r="G8" s="15" t="s">
        <v>7</v>
      </c>
      <c r="H8" s="15" t="s">
        <v>8</v>
      </c>
      <c r="I8" s="16" t="s">
        <v>9</v>
      </c>
      <c r="J8" s="16" t="s">
        <v>10</v>
      </c>
      <c r="K8" s="15" t="s">
        <v>11</v>
      </c>
      <c r="L8" s="44" t="s">
        <v>12</v>
      </c>
      <c r="M8" s="14" t="s">
        <v>348</v>
      </c>
      <c r="N8" s="15" t="s">
        <v>13</v>
      </c>
      <c r="O8" s="15" t="s">
        <v>14</v>
      </c>
      <c r="P8" s="15" t="s">
        <v>15</v>
      </c>
      <c r="Q8" s="15" t="s">
        <v>16</v>
      </c>
      <c r="R8" s="15" t="s">
        <v>17</v>
      </c>
      <c r="S8" s="15" t="s">
        <v>18</v>
      </c>
      <c r="T8" s="15" t="s">
        <v>19</v>
      </c>
      <c r="U8" s="17" t="s">
        <v>20</v>
      </c>
    </row>
    <row r="9" spans="1:21" ht="12.75" hidden="1">
      <c r="A9" s="57">
        <v>1</v>
      </c>
      <c r="B9" s="3" t="s">
        <v>332</v>
      </c>
      <c r="C9" s="35">
        <v>10.5918</v>
      </c>
      <c r="D9" s="3">
        <v>12</v>
      </c>
      <c r="E9" s="33" t="s">
        <v>145</v>
      </c>
      <c r="F9" s="33" t="s">
        <v>34</v>
      </c>
      <c r="G9" s="33">
        <v>8</v>
      </c>
      <c r="H9" s="33" t="s">
        <v>145</v>
      </c>
      <c r="I9" s="34">
        <v>31.3944</v>
      </c>
      <c r="J9" s="34">
        <v>1.9812</v>
      </c>
      <c r="K9" s="3">
        <v>15</v>
      </c>
      <c r="L9" s="52"/>
      <c r="M9" s="33"/>
      <c r="N9" s="33"/>
      <c r="O9" s="33"/>
      <c r="P9" s="33"/>
      <c r="Q9" s="33"/>
      <c r="R9" s="33"/>
      <c r="S9" s="33" t="s">
        <v>37</v>
      </c>
      <c r="T9" s="3">
        <v>270</v>
      </c>
      <c r="U9" s="3"/>
    </row>
    <row r="10" spans="1:21" ht="12.75" hidden="1">
      <c r="A10" s="58">
        <v>2</v>
      </c>
      <c r="B10" s="3" t="s">
        <v>337</v>
      </c>
      <c r="C10" s="35">
        <v>9.1821</v>
      </c>
      <c r="D10" s="3">
        <v>227</v>
      </c>
      <c r="E10" s="33" t="s">
        <v>343</v>
      </c>
      <c r="F10" s="33" t="s">
        <v>41</v>
      </c>
      <c r="G10" s="33">
        <v>7</v>
      </c>
      <c r="H10" s="33" t="s">
        <v>145</v>
      </c>
      <c r="I10" s="34">
        <v>10.0584</v>
      </c>
      <c r="J10" s="34">
        <v>1.524</v>
      </c>
      <c r="K10" s="3">
        <v>15</v>
      </c>
      <c r="L10" s="52"/>
      <c r="M10" s="33"/>
      <c r="N10" s="33"/>
      <c r="O10" s="33"/>
      <c r="P10" s="33" t="s">
        <v>37</v>
      </c>
      <c r="Q10" s="33"/>
      <c r="R10" s="33"/>
      <c r="S10" s="33"/>
      <c r="T10" s="3"/>
      <c r="U10" s="3"/>
    </row>
    <row r="11" spans="1:21" ht="12.75" hidden="1">
      <c r="A11" s="57">
        <v>3</v>
      </c>
      <c r="B11" s="3" t="s">
        <v>317</v>
      </c>
      <c r="C11" s="35">
        <v>18.8976</v>
      </c>
      <c r="D11" s="3">
        <v>290</v>
      </c>
      <c r="E11" s="33" t="s">
        <v>145</v>
      </c>
      <c r="F11" s="33" t="s">
        <v>34</v>
      </c>
      <c r="G11" s="33">
        <v>8</v>
      </c>
      <c r="H11" s="33" t="s">
        <v>145</v>
      </c>
      <c r="I11" s="34">
        <v>12.4968</v>
      </c>
      <c r="J11" s="34">
        <v>1.8288000000000002</v>
      </c>
      <c r="K11" s="3">
        <v>20</v>
      </c>
      <c r="L11" s="52"/>
      <c r="M11" s="33"/>
      <c r="N11" s="33"/>
      <c r="O11" s="33"/>
      <c r="P11" s="33" t="s">
        <v>37</v>
      </c>
      <c r="Q11" s="33"/>
      <c r="R11" s="33"/>
      <c r="S11" s="33"/>
      <c r="T11" s="3"/>
      <c r="U11" s="3"/>
    </row>
    <row r="12" spans="1:21" ht="12.75" hidden="1">
      <c r="A12" s="58">
        <v>4</v>
      </c>
      <c r="B12" s="3" t="s">
        <v>333</v>
      </c>
      <c r="C12" s="35">
        <v>7.467599999999999</v>
      </c>
      <c r="D12" s="3">
        <v>32</v>
      </c>
      <c r="E12" s="33" t="s">
        <v>145</v>
      </c>
      <c r="F12" s="33" t="s">
        <v>34</v>
      </c>
      <c r="G12" s="33">
        <v>8</v>
      </c>
      <c r="H12" s="33" t="s">
        <v>145</v>
      </c>
      <c r="I12" s="34">
        <v>18.288</v>
      </c>
      <c r="J12" s="34">
        <v>1.524</v>
      </c>
      <c r="K12" s="3">
        <v>25</v>
      </c>
      <c r="L12" s="52"/>
      <c r="M12" s="33"/>
      <c r="N12" s="33"/>
      <c r="O12" s="33"/>
      <c r="P12" s="33"/>
      <c r="Q12" s="33"/>
      <c r="R12" s="33" t="s">
        <v>37</v>
      </c>
      <c r="S12" s="33"/>
      <c r="T12" s="3">
        <v>115</v>
      </c>
      <c r="U12" s="3">
        <v>115</v>
      </c>
    </row>
    <row r="13" spans="1:21" ht="12.75" hidden="1">
      <c r="A13" s="57">
        <v>5</v>
      </c>
      <c r="B13" s="3" t="s">
        <v>331</v>
      </c>
      <c r="C13" s="35">
        <v>8.4582</v>
      </c>
      <c r="D13" s="3">
        <v>357</v>
      </c>
      <c r="E13" s="33" t="s">
        <v>145</v>
      </c>
      <c r="F13" s="33" t="s">
        <v>41</v>
      </c>
      <c r="G13" s="33">
        <v>8</v>
      </c>
      <c r="H13" s="33" t="s">
        <v>35</v>
      </c>
      <c r="I13" s="34">
        <v>4.572</v>
      </c>
      <c r="J13" s="34">
        <v>1.8288000000000002</v>
      </c>
      <c r="K13" s="3">
        <v>30</v>
      </c>
      <c r="L13" s="52"/>
      <c r="M13" s="33"/>
      <c r="N13" s="33"/>
      <c r="O13" s="33" t="s">
        <v>37</v>
      </c>
      <c r="P13" s="33"/>
      <c r="Q13" s="33"/>
      <c r="R13" s="33"/>
      <c r="S13" s="33"/>
      <c r="T13" s="3"/>
      <c r="U13" s="3"/>
    </row>
    <row r="14" spans="1:21" ht="12.75" hidden="1">
      <c r="A14" s="58">
        <v>6</v>
      </c>
      <c r="B14" s="3" t="s">
        <v>339</v>
      </c>
      <c r="C14" s="35">
        <v>22.86</v>
      </c>
      <c r="D14" s="3">
        <v>162</v>
      </c>
      <c r="E14" s="33" t="s">
        <v>343</v>
      </c>
      <c r="F14" s="33" t="s">
        <v>34</v>
      </c>
      <c r="G14" s="33">
        <v>7</v>
      </c>
      <c r="H14" s="33" t="s">
        <v>145</v>
      </c>
      <c r="I14" s="34">
        <v>13.716000000000001</v>
      </c>
      <c r="J14" s="34">
        <v>1.8288000000000002</v>
      </c>
      <c r="K14" s="3">
        <v>30</v>
      </c>
      <c r="L14" s="52"/>
      <c r="M14" s="33"/>
      <c r="N14" s="33"/>
      <c r="O14" s="33"/>
      <c r="P14" s="33"/>
      <c r="Q14" s="33"/>
      <c r="R14" s="33"/>
      <c r="S14" s="33" t="s">
        <v>37</v>
      </c>
      <c r="T14" s="3"/>
      <c r="U14" s="3"/>
    </row>
    <row r="15" spans="1:21" ht="12.75" hidden="1">
      <c r="A15" s="57">
        <v>1</v>
      </c>
      <c r="B15" s="3" t="s">
        <v>280</v>
      </c>
      <c r="C15" s="35">
        <v>15.506699999999999</v>
      </c>
      <c r="D15" s="3">
        <v>41</v>
      </c>
      <c r="E15" s="33" t="s">
        <v>145</v>
      </c>
      <c r="F15" s="33" t="s">
        <v>34</v>
      </c>
      <c r="G15" s="33">
        <v>7</v>
      </c>
      <c r="H15" s="33" t="s">
        <v>145</v>
      </c>
      <c r="I15" s="34">
        <v>3.048</v>
      </c>
      <c r="J15" s="34">
        <v>0.9144000000000001</v>
      </c>
      <c r="K15" s="3">
        <v>35</v>
      </c>
      <c r="L15" s="52"/>
      <c r="M15" s="33"/>
      <c r="N15" s="33"/>
      <c r="O15" s="33" t="s">
        <v>37</v>
      </c>
      <c r="P15" s="33"/>
      <c r="Q15" s="33"/>
      <c r="R15" s="33"/>
      <c r="S15" s="33"/>
      <c r="T15" s="3"/>
      <c r="U15" s="3"/>
    </row>
    <row r="16" spans="1:21" ht="12.75" hidden="1">
      <c r="A16" s="58">
        <v>2</v>
      </c>
      <c r="B16" s="3" t="s">
        <v>293</v>
      </c>
      <c r="C16" s="35">
        <v>16.9926</v>
      </c>
      <c r="D16" s="3">
        <v>109</v>
      </c>
      <c r="E16" s="33" t="s">
        <v>343</v>
      </c>
      <c r="F16" s="33" t="s">
        <v>34</v>
      </c>
      <c r="G16" s="33">
        <v>7</v>
      </c>
      <c r="H16" s="33" t="s">
        <v>145</v>
      </c>
      <c r="I16" s="34">
        <v>27.127200000000002</v>
      </c>
      <c r="J16" s="34">
        <v>1.8288000000000002</v>
      </c>
      <c r="K16" s="3">
        <v>45</v>
      </c>
      <c r="L16" s="52"/>
      <c r="M16" s="33"/>
      <c r="N16" s="33"/>
      <c r="O16" s="33" t="s">
        <v>37</v>
      </c>
      <c r="P16" s="33"/>
      <c r="Q16" s="33"/>
      <c r="R16" s="33"/>
      <c r="S16" s="33"/>
      <c r="T16" s="3"/>
      <c r="U16" s="3"/>
    </row>
    <row r="17" spans="1:21" ht="12.75" hidden="1">
      <c r="A17" s="57">
        <v>3</v>
      </c>
      <c r="B17" s="3" t="s">
        <v>266</v>
      </c>
      <c r="C17" s="35">
        <v>20.8788</v>
      </c>
      <c r="D17" s="3">
        <v>149</v>
      </c>
      <c r="E17" s="33" t="s">
        <v>343</v>
      </c>
      <c r="F17" s="33" t="s">
        <v>34</v>
      </c>
      <c r="G17" s="33">
        <v>7</v>
      </c>
      <c r="H17" s="33" t="s">
        <v>145</v>
      </c>
      <c r="I17" s="34">
        <v>22.555200000000003</v>
      </c>
      <c r="J17" s="34">
        <v>1.8288000000000002</v>
      </c>
      <c r="K17" s="3">
        <v>45</v>
      </c>
      <c r="L17" s="52"/>
      <c r="M17" s="33"/>
      <c r="N17" s="33"/>
      <c r="O17" s="33" t="s">
        <v>37</v>
      </c>
      <c r="P17" s="33"/>
      <c r="Q17" s="33"/>
      <c r="R17" s="33"/>
      <c r="S17" s="33"/>
      <c r="T17" s="3"/>
      <c r="U17" s="3"/>
    </row>
    <row r="18" spans="1:21" ht="12.75" hidden="1">
      <c r="A18" s="58">
        <v>4</v>
      </c>
      <c r="B18" s="3" t="s">
        <v>283</v>
      </c>
      <c r="C18" s="35">
        <v>21.8313</v>
      </c>
      <c r="D18" s="3">
        <v>159</v>
      </c>
      <c r="E18" s="33" t="s">
        <v>343</v>
      </c>
      <c r="F18" s="33" t="s">
        <v>34</v>
      </c>
      <c r="G18" s="33">
        <v>7</v>
      </c>
      <c r="H18" s="33" t="s">
        <v>35</v>
      </c>
      <c r="I18" s="34">
        <v>12.192</v>
      </c>
      <c r="J18" s="34">
        <v>1.524</v>
      </c>
      <c r="K18" s="3">
        <v>45</v>
      </c>
      <c r="L18" s="52"/>
      <c r="M18" s="33"/>
      <c r="N18" s="33"/>
      <c r="O18" s="33" t="s">
        <v>37</v>
      </c>
      <c r="P18" s="33"/>
      <c r="Q18" s="33"/>
      <c r="R18" s="33"/>
      <c r="S18" s="33"/>
      <c r="T18" s="3"/>
      <c r="U18" s="3"/>
    </row>
    <row r="19" spans="1:21" ht="12.75" hidden="1">
      <c r="A19" s="57">
        <v>5</v>
      </c>
      <c r="B19" s="3" t="s">
        <v>284</v>
      </c>
      <c r="C19" s="35">
        <v>21.8313</v>
      </c>
      <c r="D19" s="3">
        <v>159</v>
      </c>
      <c r="E19" s="33" t="s">
        <v>343</v>
      </c>
      <c r="F19" s="33" t="s">
        <v>34</v>
      </c>
      <c r="G19" s="33">
        <v>7</v>
      </c>
      <c r="H19" s="33" t="s">
        <v>35</v>
      </c>
      <c r="I19" s="34">
        <v>17.9832</v>
      </c>
      <c r="J19" s="34">
        <v>1.8288000000000002</v>
      </c>
      <c r="K19" s="3">
        <v>45</v>
      </c>
      <c r="L19" s="52"/>
      <c r="M19" s="33"/>
      <c r="N19" s="33"/>
      <c r="O19" s="33" t="s">
        <v>37</v>
      </c>
      <c r="P19" s="33"/>
      <c r="Q19" s="33"/>
      <c r="R19" s="33"/>
      <c r="S19" s="33"/>
      <c r="T19" s="3"/>
      <c r="U19" s="3"/>
    </row>
    <row r="20" spans="1:21" ht="12.75" hidden="1">
      <c r="A20" s="58">
        <v>6</v>
      </c>
      <c r="B20" s="3" t="s">
        <v>274</v>
      </c>
      <c r="C20" s="35">
        <v>20.802599999999998</v>
      </c>
      <c r="D20" s="3">
        <v>164</v>
      </c>
      <c r="E20" s="33" t="s">
        <v>343</v>
      </c>
      <c r="F20" s="33" t="s">
        <v>34</v>
      </c>
      <c r="G20" s="33">
        <v>8</v>
      </c>
      <c r="H20" s="33" t="s">
        <v>145</v>
      </c>
      <c r="I20" s="34">
        <v>42.672000000000004</v>
      </c>
      <c r="J20" s="34">
        <v>1.3716000000000002</v>
      </c>
      <c r="K20" s="3">
        <v>45</v>
      </c>
      <c r="L20" s="52"/>
      <c r="M20" s="33"/>
      <c r="N20" s="33"/>
      <c r="O20" s="33" t="s">
        <v>37</v>
      </c>
      <c r="P20" s="33"/>
      <c r="Q20" s="33"/>
      <c r="R20" s="33"/>
      <c r="S20" s="33"/>
      <c r="T20" s="3"/>
      <c r="U20" s="3"/>
    </row>
    <row r="21" spans="1:21" ht="12.75" hidden="1">
      <c r="A21" s="57">
        <v>7</v>
      </c>
      <c r="B21" s="3" t="s">
        <v>275</v>
      </c>
      <c r="C21" s="35">
        <v>20.802599999999998</v>
      </c>
      <c r="D21" s="3">
        <v>164</v>
      </c>
      <c r="E21" s="33" t="s">
        <v>343</v>
      </c>
      <c r="F21" s="33" t="s">
        <v>34</v>
      </c>
      <c r="G21" s="33">
        <v>8</v>
      </c>
      <c r="H21" s="33" t="s">
        <v>145</v>
      </c>
      <c r="I21" s="34">
        <v>27.432000000000002</v>
      </c>
      <c r="J21" s="34">
        <v>1.3716000000000002</v>
      </c>
      <c r="K21" s="3">
        <v>45</v>
      </c>
      <c r="L21" s="52"/>
      <c r="M21" s="33"/>
      <c r="N21" s="33"/>
      <c r="O21" s="33" t="s">
        <v>37</v>
      </c>
      <c r="P21" s="33"/>
      <c r="Q21" s="33"/>
      <c r="R21" s="33"/>
      <c r="S21" s="33"/>
      <c r="T21" s="3"/>
      <c r="U21" s="3"/>
    </row>
    <row r="22" spans="1:21" ht="12.75" hidden="1">
      <c r="A22" s="58">
        <v>8</v>
      </c>
      <c r="B22" s="3" t="s">
        <v>271</v>
      </c>
      <c r="C22" s="35">
        <v>22.5552</v>
      </c>
      <c r="D22" s="3">
        <v>165</v>
      </c>
      <c r="E22" s="33" t="s">
        <v>343</v>
      </c>
      <c r="F22" s="33" t="s">
        <v>34</v>
      </c>
      <c r="G22" s="33">
        <v>7</v>
      </c>
      <c r="H22" s="33" t="s">
        <v>145</v>
      </c>
      <c r="I22" s="34">
        <v>7.315200000000001</v>
      </c>
      <c r="J22" s="34">
        <v>2.1336</v>
      </c>
      <c r="K22" s="3">
        <v>45</v>
      </c>
      <c r="L22" s="52"/>
      <c r="M22" s="33"/>
      <c r="N22" s="33"/>
      <c r="O22" s="33" t="s">
        <v>37</v>
      </c>
      <c r="P22" s="33"/>
      <c r="Q22" s="33"/>
      <c r="R22" s="33"/>
      <c r="S22" s="33"/>
      <c r="T22" s="3"/>
      <c r="U22" s="3"/>
    </row>
    <row r="23" spans="1:21" ht="12.75" hidden="1">
      <c r="A23" s="57">
        <v>9</v>
      </c>
      <c r="B23" s="3" t="s">
        <v>272</v>
      </c>
      <c r="C23" s="35">
        <v>22.5552</v>
      </c>
      <c r="D23" s="3">
        <v>165</v>
      </c>
      <c r="E23" s="33" t="s">
        <v>343</v>
      </c>
      <c r="F23" s="33" t="s">
        <v>34</v>
      </c>
      <c r="G23" s="33">
        <v>7</v>
      </c>
      <c r="H23" s="33" t="s">
        <v>145</v>
      </c>
      <c r="I23" s="34">
        <v>7.62</v>
      </c>
      <c r="J23" s="34">
        <v>2.1336</v>
      </c>
      <c r="K23" s="3">
        <v>45</v>
      </c>
      <c r="L23" s="52"/>
      <c r="M23" s="33"/>
      <c r="N23" s="33"/>
      <c r="O23" s="33" t="s">
        <v>37</v>
      </c>
      <c r="P23" s="33"/>
      <c r="Q23" s="33"/>
      <c r="R23" s="33"/>
      <c r="S23" s="33"/>
      <c r="T23" s="3"/>
      <c r="U23" s="3"/>
    </row>
    <row r="24" spans="1:21" ht="12.75" hidden="1">
      <c r="A24" s="58">
        <v>10</v>
      </c>
      <c r="B24" s="3" t="s">
        <v>311</v>
      </c>
      <c r="C24" s="35">
        <v>16.9926</v>
      </c>
      <c r="D24" s="3">
        <v>109</v>
      </c>
      <c r="E24" s="33" t="s">
        <v>343</v>
      </c>
      <c r="F24" s="33" t="s">
        <v>34</v>
      </c>
      <c r="G24" s="33">
        <v>7</v>
      </c>
      <c r="H24" s="33" t="s">
        <v>145</v>
      </c>
      <c r="I24" s="34">
        <v>21.031200000000002</v>
      </c>
      <c r="J24" s="34">
        <v>1.8288000000000002</v>
      </c>
      <c r="K24" s="3">
        <v>135</v>
      </c>
      <c r="L24" s="52"/>
      <c r="M24" s="33"/>
      <c r="N24" s="33"/>
      <c r="O24" s="33" t="s">
        <v>37</v>
      </c>
      <c r="P24" s="33"/>
      <c r="Q24" s="33"/>
      <c r="R24" s="33"/>
      <c r="S24" s="33"/>
      <c r="T24" s="3"/>
      <c r="U24" s="3"/>
    </row>
    <row r="25" spans="1:21" ht="12.75" hidden="1">
      <c r="A25" s="57">
        <v>11</v>
      </c>
      <c r="B25" s="3" t="s">
        <v>308</v>
      </c>
      <c r="C25" s="35">
        <v>20.726399999999998</v>
      </c>
      <c r="D25" s="3">
        <v>148</v>
      </c>
      <c r="E25" s="33" t="s">
        <v>343</v>
      </c>
      <c r="F25" s="33" t="s">
        <v>34</v>
      </c>
      <c r="G25" s="33">
        <v>7</v>
      </c>
      <c r="H25" s="33" t="s">
        <v>35</v>
      </c>
      <c r="I25" s="34">
        <v>22.86</v>
      </c>
      <c r="J25" s="34">
        <v>1.8288000000000002</v>
      </c>
      <c r="K25" s="3">
        <v>135</v>
      </c>
      <c r="L25" s="52"/>
      <c r="M25" s="33"/>
      <c r="N25" s="33"/>
      <c r="O25" s="33" t="s">
        <v>37</v>
      </c>
      <c r="P25" s="33"/>
      <c r="Q25" s="33"/>
      <c r="R25" s="33"/>
      <c r="S25" s="33"/>
      <c r="T25" s="3"/>
      <c r="U25" s="3"/>
    </row>
    <row r="26" spans="1:21" ht="12.75" hidden="1">
      <c r="A26" s="58">
        <v>12</v>
      </c>
      <c r="B26" s="3" t="s">
        <v>304</v>
      </c>
      <c r="C26" s="35">
        <v>22.5552</v>
      </c>
      <c r="D26" s="3">
        <v>165</v>
      </c>
      <c r="E26" s="33" t="s">
        <v>343</v>
      </c>
      <c r="F26" s="33" t="s">
        <v>34</v>
      </c>
      <c r="G26" s="33">
        <v>7</v>
      </c>
      <c r="H26" s="33" t="s">
        <v>145</v>
      </c>
      <c r="I26" s="34">
        <v>14.9352</v>
      </c>
      <c r="J26" s="34">
        <v>2.1336</v>
      </c>
      <c r="K26" s="3">
        <v>135</v>
      </c>
      <c r="L26" s="52"/>
      <c r="M26" s="33"/>
      <c r="N26" s="33"/>
      <c r="O26" s="33" t="s">
        <v>37</v>
      </c>
      <c r="P26" s="33"/>
      <c r="Q26" s="33"/>
      <c r="R26" s="33"/>
      <c r="S26" s="33"/>
      <c r="T26" s="3"/>
      <c r="U26" s="3"/>
    </row>
    <row r="27" spans="1:21" ht="12.75" hidden="1">
      <c r="A27" s="57">
        <v>13</v>
      </c>
      <c r="B27" s="3" t="s">
        <v>310</v>
      </c>
      <c r="C27" s="35">
        <v>19.240499999999997</v>
      </c>
      <c r="D27" s="3">
        <v>167</v>
      </c>
      <c r="E27" s="33" t="s">
        <v>343</v>
      </c>
      <c r="F27" s="33" t="s">
        <v>34</v>
      </c>
      <c r="G27" s="33">
        <v>8</v>
      </c>
      <c r="H27" s="33" t="s">
        <v>35</v>
      </c>
      <c r="I27" s="34">
        <v>10.3632</v>
      </c>
      <c r="J27" s="34">
        <v>1.6764000000000001</v>
      </c>
      <c r="K27" s="3">
        <v>135</v>
      </c>
      <c r="L27" s="52"/>
      <c r="M27" s="33"/>
      <c r="N27" s="33"/>
      <c r="O27" s="33" t="s">
        <v>37</v>
      </c>
      <c r="P27" s="33"/>
      <c r="Q27" s="33"/>
      <c r="R27" s="33"/>
      <c r="S27" s="33"/>
      <c r="T27" s="3"/>
      <c r="U27" s="3"/>
    </row>
    <row r="28" spans="1:21" ht="12.75">
      <c r="A28" s="58">
        <v>1</v>
      </c>
      <c r="B28" s="3" t="s">
        <v>281</v>
      </c>
      <c r="C28" s="35">
        <v>8.4582</v>
      </c>
      <c r="D28" s="3">
        <v>357</v>
      </c>
      <c r="E28" s="33" t="s">
        <v>145</v>
      </c>
      <c r="F28" s="33" t="s">
        <v>41</v>
      </c>
      <c r="G28" s="33">
        <v>8</v>
      </c>
      <c r="H28" s="33" t="s">
        <v>35</v>
      </c>
      <c r="I28" s="34">
        <v>12.192</v>
      </c>
      <c r="J28" s="34">
        <v>1.9812</v>
      </c>
      <c r="K28" s="3">
        <v>40</v>
      </c>
      <c r="L28" s="52"/>
      <c r="M28" s="33"/>
      <c r="N28" s="33"/>
      <c r="O28" s="33"/>
      <c r="P28" s="33" t="s">
        <v>37</v>
      </c>
      <c r="Q28" s="33"/>
      <c r="R28" s="33"/>
      <c r="S28" s="33"/>
      <c r="T28" s="3"/>
      <c r="U28" s="3"/>
    </row>
    <row r="29" spans="1:21" ht="12.75">
      <c r="A29" s="57">
        <v>2</v>
      </c>
      <c r="B29" s="3" t="s">
        <v>290</v>
      </c>
      <c r="C29" s="35">
        <v>14.5161</v>
      </c>
      <c r="D29" s="3">
        <v>35</v>
      </c>
      <c r="E29" s="33" t="s">
        <v>145</v>
      </c>
      <c r="F29" s="33" t="s">
        <v>34</v>
      </c>
      <c r="G29" s="33">
        <v>8</v>
      </c>
      <c r="H29" s="33" t="s">
        <v>145</v>
      </c>
      <c r="I29" s="34">
        <v>6.4008</v>
      </c>
      <c r="J29" s="34">
        <v>0.9144000000000001</v>
      </c>
      <c r="K29" s="3">
        <v>45</v>
      </c>
      <c r="L29" s="52"/>
      <c r="M29" s="33"/>
      <c r="N29" s="33"/>
      <c r="O29" s="33"/>
      <c r="P29" s="33"/>
      <c r="Q29" s="33" t="s">
        <v>37</v>
      </c>
      <c r="R29" s="33"/>
      <c r="S29" s="33"/>
      <c r="T29" s="3"/>
      <c r="U29" s="3">
        <v>315</v>
      </c>
    </row>
    <row r="30" spans="1:21" ht="12.75">
      <c r="A30" s="58">
        <v>3</v>
      </c>
      <c r="B30" s="3" t="s">
        <v>291</v>
      </c>
      <c r="C30" s="35">
        <v>14.5161</v>
      </c>
      <c r="D30" s="3">
        <v>35</v>
      </c>
      <c r="E30" s="33" t="s">
        <v>145</v>
      </c>
      <c r="F30" s="33" t="s">
        <v>34</v>
      </c>
      <c r="G30" s="33">
        <v>8</v>
      </c>
      <c r="H30" s="33" t="s">
        <v>145</v>
      </c>
      <c r="I30" s="34">
        <v>25.2984</v>
      </c>
      <c r="J30" s="34">
        <v>1.8288000000000002</v>
      </c>
      <c r="K30" s="3">
        <v>45</v>
      </c>
      <c r="L30" s="52"/>
      <c r="M30" s="33"/>
      <c r="N30" s="33"/>
      <c r="O30" s="33"/>
      <c r="P30" s="33" t="s">
        <v>37</v>
      </c>
      <c r="Q30" s="33"/>
      <c r="R30" s="33"/>
      <c r="S30" s="33"/>
      <c r="T30" s="3"/>
      <c r="U30" s="3"/>
    </row>
    <row r="31" spans="1:21" ht="12.75">
      <c r="A31" s="57">
        <v>4</v>
      </c>
      <c r="B31" s="3" t="s">
        <v>292</v>
      </c>
      <c r="C31" s="35">
        <v>16.9926</v>
      </c>
      <c r="D31" s="3">
        <v>109</v>
      </c>
      <c r="E31" s="33" t="s">
        <v>343</v>
      </c>
      <c r="F31" s="33" t="s">
        <v>34</v>
      </c>
      <c r="G31" s="33">
        <v>7</v>
      </c>
      <c r="H31" s="33" t="s">
        <v>145</v>
      </c>
      <c r="I31" s="34">
        <v>21.336000000000002</v>
      </c>
      <c r="J31" s="34">
        <v>1.8288000000000002</v>
      </c>
      <c r="K31" s="3">
        <v>45</v>
      </c>
      <c r="L31" s="52"/>
      <c r="M31" s="33"/>
      <c r="N31" s="33"/>
      <c r="O31" s="33"/>
      <c r="P31" s="33"/>
      <c r="Q31" s="33"/>
      <c r="R31" s="33" t="s">
        <v>37</v>
      </c>
      <c r="S31" s="33"/>
      <c r="T31" s="3"/>
      <c r="U31" s="3"/>
    </row>
    <row r="32" spans="1:21" ht="12.75">
      <c r="A32" s="58">
        <v>5</v>
      </c>
      <c r="B32" s="3" t="s">
        <v>288</v>
      </c>
      <c r="C32" s="35">
        <v>20.726399999999998</v>
      </c>
      <c r="D32" s="3">
        <v>148</v>
      </c>
      <c r="E32" s="33" t="s">
        <v>343</v>
      </c>
      <c r="F32" s="33" t="s">
        <v>34</v>
      </c>
      <c r="G32" s="33">
        <v>7</v>
      </c>
      <c r="H32" s="33" t="s">
        <v>35</v>
      </c>
      <c r="I32" s="34">
        <v>30.48</v>
      </c>
      <c r="J32" s="34">
        <v>2.286</v>
      </c>
      <c r="K32" s="3">
        <v>45</v>
      </c>
      <c r="L32" s="52"/>
      <c r="M32" s="33"/>
      <c r="N32" s="33"/>
      <c r="O32" s="33"/>
      <c r="P32" s="33" t="s">
        <v>37</v>
      </c>
      <c r="Q32" s="33"/>
      <c r="R32" s="33"/>
      <c r="S32" s="33"/>
      <c r="T32" s="3"/>
      <c r="U32" s="3"/>
    </row>
    <row r="33" spans="1:21" ht="12.75">
      <c r="A33" s="57">
        <v>6</v>
      </c>
      <c r="B33" s="3" t="s">
        <v>265</v>
      </c>
      <c r="C33" s="35">
        <v>20.8788</v>
      </c>
      <c r="D33" s="3">
        <v>149</v>
      </c>
      <c r="E33" s="33" t="s">
        <v>343</v>
      </c>
      <c r="F33" s="33" t="s">
        <v>34</v>
      </c>
      <c r="G33" s="33">
        <v>7</v>
      </c>
      <c r="H33" s="33" t="s">
        <v>145</v>
      </c>
      <c r="I33" s="34">
        <v>12.192</v>
      </c>
      <c r="J33" s="34">
        <v>1.8288000000000002</v>
      </c>
      <c r="K33" s="3">
        <v>45</v>
      </c>
      <c r="L33" s="52"/>
      <c r="M33" s="33"/>
      <c r="N33" s="33"/>
      <c r="O33" s="33"/>
      <c r="P33" s="33"/>
      <c r="Q33" s="33"/>
      <c r="R33" s="33"/>
      <c r="S33" s="33" t="s">
        <v>37</v>
      </c>
      <c r="T33" s="3"/>
      <c r="U33" s="3"/>
    </row>
    <row r="34" spans="1:21" ht="12.75">
      <c r="A34" s="58">
        <v>7</v>
      </c>
      <c r="B34" s="3" t="s">
        <v>282</v>
      </c>
      <c r="C34" s="35">
        <v>21.8313</v>
      </c>
      <c r="D34" s="3">
        <v>159</v>
      </c>
      <c r="E34" s="33" t="s">
        <v>343</v>
      </c>
      <c r="F34" s="33" t="s">
        <v>34</v>
      </c>
      <c r="G34" s="33">
        <v>7</v>
      </c>
      <c r="H34" s="33" t="s">
        <v>35</v>
      </c>
      <c r="I34" s="34">
        <v>7.010400000000001</v>
      </c>
      <c r="J34" s="34">
        <v>2.1336</v>
      </c>
      <c r="K34" s="3">
        <v>45</v>
      </c>
      <c r="L34" s="52"/>
      <c r="M34" s="33"/>
      <c r="N34" s="33"/>
      <c r="O34" s="33"/>
      <c r="P34" s="33"/>
      <c r="Q34" s="33" t="s">
        <v>37</v>
      </c>
      <c r="R34" s="33"/>
      <c r="S34" s="33"/>
      <c r="T34" s="3"/>
      <c r="U34" s="3">
        <v>135</v>
      </c>
    </row>
    <row r="35" spans="1:21" ht="12.75">
      <c r="A35" s="57">
        <v>8</v>
      </c>
      <c r="B35" s="3" t="s">
        <v>285</v>
      </c>
      <c r="C35" s="35">
        <v>21.8313</v>
      </c>
      <c r="D35" s="3">
        <v>159</v>
      </c>
      <c r="E35" s="33" t="s">
        <v>343</v>
      </c>
      <c r="F35" s="33" t="s">
        <v>34</v>
      </c>
      <c r="G35" s="33">
        <v>7</v>
      </c>
      <c r="H35" s="33" t="s">
        <v>35</v>
      </c>
      <c r="I35" s="34">
        <v>0.9144000000000001</v>
      </c>
      <c r="J35" s="34">
        <v>0.9144000000000001</v>
      </c>
      <c r="K35" s="3">
        <v>45</v>
      </c>
      <c r="L35" s="52"/>
      <c r="M35" s="33"/>
      <c r="N35" s="33"/>
      <c r="O35" s="33"/>
      <c r="P35" s="33"/>
      <c r="Q35" s="33" t="s">
        <v>37</v>
      </c>
      <c r="R35" s="33"/>
      <c r="S35" s="33"/>
      <c r="T35" s="3"/>
      <c r="U35" s="3"/>
    </row>
    <row r="36" spans="1:21" ht="12.75">
      <c r="A36" s="58">
        <v>9</v>
      </c>
      <c r="B36" s="3" t="s">
        <v>276</v>
      </c>
      <c r="C36" s="35">
        <v>20.802599999999998</v>
      </c>
      <c r="D36" s="3">
        <v>164</v>
      </c>
      <c r="E36" s="33" t="s">
        <v>343</v>
      </c>
      <c r="F36" s="33" t="s">
        <v>34</v>
      </c>
      <c r="G36" s="33">
        <v>8</v>
      </c>
      <c r="H36" s="33" t="s">
        <v>145</v>
      </c>
      <c r="I36" s="34">
        <v>6.096</v>
      </c>
      <c r="J36" s="34">
        <v>1.3716000000000002</v>
      </c>
      <c r="K36" s="3">
        <v>45</v>
      </c>
      <c r="L36" s="52"/>
      <c r="M36" s="33"/>
      <c r="N36" s="33"/>
      <c r="O36" s="33"/>
      <c r="P36" s="33"/>
      <c r="Q36" s="33" t="s">
        <v>37</v>
      </c>
      <c r="R36" s="33"/>
      <c r="S36" s="33"/>
      <c r="T36" s="3"/>
      <c r="U36" s="3"/>
    </row>
    <row r="37" spans="1:21" ht="12.75">
      <c r="A37" s="57">
        <v>10</v>
      </c>
      <c r="B37" s="3" t="s">
        <v>277</v>
      </c>
      <c r="C37" s="35">
        <v>20.802599999999998</v>
      </c>
      <c r="D37" s="3">
        <v>164</v>
      </c>
      <c r="E37" s="33" t="s">
        <v>343</v>
      </c>
      <c r="F37" s="33" t="s">
        <v>34</v>
      </c>
      <c r="G37" s="33">
        <v>8</v>
      </c>
      <c r="H37" s="33" t="s">
        <v>145</v>
      </c>
      <c r="I37" s="34">
        <v>7.9248</v>
      </c>
      <c r="J37" s="34">
        <v>0.762</v>
      </c>
      <c r="K37" s="3">
        <v>45</v>
      </c>
      <c r="L37" s="52"/>
      <c r="M37" s="33"/>
      <c r="N37" s="33"/>
      <c r="O37" s="33"/>
      <c r="P37" s="33"/>
      <c r="Q37" s="33" t="s">
        <v>37</v>
      </c>
      <c r="R37" s="33"/>
      <c r="S37" s="33"/>
      <c r="T37" s="3"/>
      <c r="U37" s="3"/>
    </row>
    <row r="38" spans="1:21" ht="12.75">
      <c r="A38" s="58">
        <v>11</v>
      </c>
      <c r="B38" s="3" t="s">
        <v>273</v>
      </c>
      <c r="C38" s="35">
        <v>22.5552</v>
      </c>
      <c r="D38" s="3">
        <v>165</v>
      </c>
      <c r="E38" s="33" t="s">
        <v>343</v>
      </c>
      <c r="F38" s="33" t="s">
        <v>34</v>
      </c>
      <c r="G38" s="33">
        <v>7</v>
      </c>
      <c r="H38" s="33" t="s">
        <v>145</v>
      </c>
      <c r="I38" s="34">
        <v>8.2296</v>
      </c>
      <c r="J38" s="34">
        <v>2.1336</v>
      </c>
      <c r="K38" s="3">
        <v>45</v>
      </c>
      <c r="L38" s="52"/>
      <c r="M38" s="33"/>
      <c r="N38" s="33"/>
      <c r="O38" s="33"/>
      <c r="P38" s="33"/>
      <c r="Q38" s="33" t="s">
        <v>37</v>
      </c>
      <c r="R38" s="33"/>
      <c r="S38" s="33"/>
      <c r="T38" s="3"/>
      <c r="U38" s="3">
        <v>315</v>
      </c>
    </row>
    <row r="39" spans="1:21" ht="12.75">
      <c r="A39" s="57">
        <v>12</v>
      </c>
      <c r="B39" s="3" t="s">
        <v>287</v>
      </c>
      <c r="C39" s="35">
        <v>20.802599999999998</v>
      </c>
      <c r="D39" s="3">
        <v>166</v>
      </c>
      <c r="E39" s="33" t="s">
        <v>343</v>
      </c>
      <c r="F39" s="33" t="s">
        <v>34</v>
      </c>
      <c r="G39" s="33">
        <v>8</v>
      </c>
      <c r="H39" s="33" t="s">
        <v>35</v>
      </c>
      <c r="I39" s="34">
        <v>1.524</v>
      </c>
      <c r="J39" s="34">
        <v>1.6764000000000001</v>
      </c>
      <c r="K39" s="3">
        <v>45</v>
      </c>
      <c r="L39" s="52"/>
      <c r="M39" s="33"/>
      <c r="N39" s="33"/>
      <c r="O39" s="33"/>
      <c r="P39" s="33" t="s">
        <v>37</v>
      </c>
      <c r="Q39" s="33"/>
      <c r="R39" s="33"/>
      <c r="S39" s="33"/>
      <c r="T39" s="3"/>
      <c r="U39" s="3"/>
    </row>
    <row r="40" spans="1:21" ht="12.75">
      <c r="A40" s="58">
        <v>13</v>
      </c>
      <c r="B40" s="3" t="s">
        <v>264</v>
      </c>
      <c r="C40" s="35">
        <v>19.278599999999997</v>
      </c>
      <c r="D40" s="3">
        <v>292</v>
      </c>
      <c r="E40" s="33" t="s">
        <v>145</v>
      </c>
      <c r="F40" s="33" t="s">
        <v>34</v>
      </c>
      <c r="G40" s="33">
        <v>8</v>
      </c>
      <c r="H40" s="33" t="s">
        <v>47</v>
      </c>
      <c r="I40" s="34">
        <v>19.2024</v>
      </c>
      <c r="J40" s="34">
        <v>0</v>
      </c>
      <c r="K40" s="3">
        <v>45</v>
      </c>
      <c r="L40" s="40"/>
      <c r="M40" s="33"/>
      <c r="N40" s="33"/>
      <c r="O40" s="33"/>
      <c r="P40" s="33"/>
      <c r="Q40" s="33"/>
      <c r="R40" s="33" t="s">
        <v>37</v>
      </c>
      <c r="S40" s="33"/>
      <c r="T40" s="3"/>
      <c r="U40" s="3"/>
    </row>
    <row r="41" spans="1:21" ht="12.75">
      <c r="A41" s="57">
        <v>14</v>
      </c>
      <c r="B41" s="3" t="s">
        <v>294</v>
      </c>
      <c r="C41" s="35">
        <v>19.507199999999997</v>
      </c>
      <c r="D41" s="3">
        <v>293</v>
      </c>
      <c r="E41" s="33" t="s">
        <v>343</v>
      </c>
      <c r="F41" s="33" t="s">
        <v>34</v>
      </c>
      <c r="G41" s="33">
        <v>7</v>
      </c>
      <c r="H41" s="33" t="s">
        <v>145</v>
      </c>
      <c r="I41" s="34">
        <v>22.555200000000003</v>
      </c>
      <c r="J41" s="34">
        <v>1.8288000000000002</v>
      </c>
      <c r="K41" s="3">
        <v>45</v>
      </c>
      <c r="L41" s="52"/>
      <c r="M41" s="33"/>
      <c r="N41" s="33"/>
      <c r="O41" s="33"/>
      <c r="P41" s="33" t="s">
        <v>37</v>
      </c>
      <c r="Q41" s="33"/>
      <c r="R41" s="33"/>
      <c r="S41" s="33"/>
      <c r="T41" s="3"/>
      <c r="U41" s="3"/>
    </row>
    <row r="42" spans="1:21" ht="12.75">
      <c r="A42" s="58">
        <v>15</v>
      </c>
      <c r="B42" s="3" t="s">
        <v>269</v>
      </c>
      <c r="C42" s="35">
        <v>20.421599999999998</v>
      </c>
      <c r="D42" s="3">
        <v>355</v>
      </c>
      <c r="E42" s="33" t="s">
        <v>343</v>
      </c>
      <c r="F42" s="33" t="s">
        <v>34</v>
      </c>
      <c r="G42" s="33">
        <v>8</v>
      </c>
      <c r="H42" s="33" t="s">
        <v>35</v>
      </c>
      <c r="I42" s="34">
        <v>11.5824</v>
      </c>
      <c r="J42" s="34">
        <v>1.0668</v>
      </c>
      <c r="K42" s="3">
        <v>45</v>
      </c>
      <c r="L42" s="52"/>
      <c r="M42" s="33"/>
      <c r="N42" s="33"/>
      <c r="O42" s="33"/>
      <c r="P42" s="33" t="s">
        <v>37</v>
      </c>
      <c r="Q42" s="33"/>
      <c r="R42" s="33"/>
      <c r="S42" s="33"/>
      <c r="T42" s="3"/>
      <c r="U42" s="3"/>
    </row>
    <row r="43" spans="1:21" ht="12.75">
      <c r="A43" s="57">
        <v>16</v>
      </c>
      <c r="B43" s="3" t="s">
        <v>270</v>
      </c>
      <c r="C43" s="35">
        <v>20.421599999999998</v>
      </c>
      <c r="D43" s="3">
        <v>355</v>
      </c>
      <c r="E43" s="33" t="s">
        <v>343</v>
      </c>
      <c r="F43" s="33" t="s">
        <v>34</v>
      </c>
      <c r="G43" s="33">
        <v>8</v>
      </c>
      <c r="H43" s="33" t="s">
        <v>35</v>
      </c>
      <c r="I43" s="34">
        <v>11.277600000000001</v>
      </c>
      <c r="J43" s="34">
        <v>1.524</v>
      </c>
      <c r="K43" s="3">
        <v>45</v>
      </c>
      <c r="L43" s="52"/>
      <c r="M43" s="33"/>
      <c r="N43" s="33"/>
      <c r="O43" s="33"/>
      <c r="P43" s="33" t="s">
        <v>37</v>
      </c>
      <c r="Q43" s="33"/>
      <c r="R43" s="33"/>
      <c r="S43" s="33"/>
      <c r="T43" s="3"/>
      <c r="U43" s="3"/>
    </row>
    <row r="44" spans="1:21" ht="12.75">
      <c r="A44" s="58">
        <v>17</v>
      </c>
      <c r="B44" s="3" t="s">
        <v>278</v>
      </c>
      <c r="C44" s="35">
        <v>15.506699999999999</v>
      </c>
      <c r="D44" s="3">
        <v>41</v>
      </c>
      <c r="E44" s="33" t="s">
        <v>145</v>
      </c>
      <c r="F44" s="33" t="s">
        <v>34</v>
      </c>
      <c r="G44" s="33">
        <v>7</v>
      </c>
      <c r="H44" s="33" t="s">
        <v>145</v>
      </c>
      <c r="I44" s="34">
        <v>34.4424</v>
      </c>
      <c r="J44" s="34" t="s">
        <v>35</v>
      </c>
      <c r="K44" s="3">
        <v>50</v>
      </c>
      <c r="L44" s="52"/>
      <c r="M44" s="33"/>
      <c r="N44" s="33"/>
      <c r="O44" s="33"/>
      <c r="P44" s="33"/>
      <c r="Q44" s="33"/>
      <c r="R44" s="33" t="s">
        <v>37</v>
      </c>
      <c r="S44" s="33"/>
      <c r="T44" s="3"/>
      <c r="U44" s="3"/>
    </row>
    <row r="45" spans="1:21" ht="12.75">
      <c r="A45" s="57">
        <v>18</v>
      </c>
      <c r="B45" s="3" t="s">
        <v>279</v>
      </c>
      <c r="C45" s="35">
        <v>15.506699999999999</v>
      </c>
      <c r="D45" s="3">
        <v>41</v>
      </c>
      <c r="E45" s="33" t="s">
        <v>145</v>
      </c>
      <c r="F45" s="33" t="s">
        <v>34</v>
      </c>
      <c r="G45" s="33">
        <v>7</v>
      </c>
      <c r="H45" s="33" t="s">
        <v>145</v>
      </c>
      <c r="I45" s="34">
        <v>6.096</v>
      </c>
      <c r="J45" s="34">
        <v>1.524</v>
      </c>
      <c r="K45" s="3">
        <v>55</v>
      </c>
      <c r="L45" s="53"/>
      <c r="M45" s="33"/>
      <c r="N45" s="33"/>
      <c r="O45" s="33"/>
      <c r="P45" s="33"/>
      <c r="Q45" s="33"/>
      <c r="R45" s="33" t="s">
        <v>37</v>
      </c>
      <c r="S45" s="33"/>
      <c r="T45" s="3"/>
      <c r="U45" s="3"/>
    </row>
    <row r="46" spans="1:21" ht="12.75">
      <c r="A46" s="58">
        <v>19</v>
      </c>
      <c r="B46" s="3" t="s">
        <v>309</v>
      </c>
      <c r="C46" s="35">
        <v>14.5161</v>
      </c>
      <c r="D46" s="3">
        <v>35</v>
      </c>
      <c r="E46" s="33" t="s">
        <v>145</v>
      </c>
      <c r="F46" s="33" t="s">
        <v>34</v>
      </c>
      <c r="G46" s="33">
        <v>8</v>
      </c>
      <c r="H46" s="33" t="s">
        <v>145</v>
      </c>
      <c r="I46" s="34">
        <v>17.0688</v>
      </c>
      <c r="J46" s="34">
        <v>1.8288000000000002</v>
      </c>
      <c r="K46" s="3">
        <v>135</v>
      </c>
      <c r="L46" s="53"/>
      <c r="M46" s="33"/>
      <c r="N46" s="33"/>
      <c r="O46" s="33"/>
      <c r="P46" s="33" t="s">
        <v>37</v>
      </c>
      <c r="Q46" s="33"/>
      <c r="R46" s="33"/>
      <c r="S46" s="33"/>
      <c r="T46" s="3"/>
      <c r="U46" s="3"/>
    </row>
    <row r="47" spans="1:21" ht="12.75">
      <c r="A47" s="57">
        <v>20</v>
      </c>
      <c r="B47" s="3" t="s">
        <v>307</v>
      </c>
      <c r="C47" s="35">
        <v>20.802599999999998</v>
      </c>
      <c r="D47" s="3">
        <v>166</v>
      </c>
      <c r="E47" s="33" t="s">
        <v>343</v>
      </c>
      <c r="F47" s="33" t="s">
        <v>34</v>
      </c>
      <c r="G47" s="33">
        <v>8</v>
      </c>
      <c r="H47" s="33" t="s">
        <v>35</v>
      </c>
      <c r="I47" s="34">
        <v>12.192</v>
      </c>
      <c r="J47" s="34">
        <v>1.8288000000000002</v>
      </c>
      <c r="K47" s="3">
        <v>135</v>
      </c>
      <c r="L47" s="53"/>
      <c r="M47" s="33"/>
      <c r="N47" s="33"/>
      <c r="O47" s="33"/>
      <c r="P47" s="33" t="s">
        <v>37</v>
      </c>
      <c r="Q47" s="33"/>
      <c r="R47" s="33"/>
      <c r="S47" s="33"/>
      <c r="T47" s="3"/>
      <c r="U47" s="3"/>
    </row>
    <row r="48" spans="1:21" ht="12.75" hidden="1">
      <c r="A48" s="58">
        <v>21</v>
      </c>
      <c r="B48" s="3" t="s">
        <v>320</v>
      </c>
      <c r="C48" s="35">
        <v>10.325099999999999</v>
      </c>
      <c r="D48" s="3">
        <v>245</v>
      </c>
      <c r="E48" s="33" t="s">
        <v>343</v>
      </c>
      <c r="F48" s="33" t="s">
        <v>41</v>
      </c>
      <c r="G48" s="33">
        <v>8</v>
      </c>
      <c r="H48" s="33" t="s">
        <v>35</v>
      </c>
      <c r="I48" s="34">
        <v>25.908</v>
      </c>
      <c r="J48" s="34">
        <v>1.524</v>
      </c>
      <c r="K48" s="3">
        <v>60</v>
      </c>
      <c r="L48" s="53"/>
      <c r="M48" s="33"/>
      <c r="N48" s="33" t="s">
        <v>37</v>
      </c>
      <c r="O48" s="33"/>
      <c r="P48" s="33"/>
      <c r="Q48" s="33"/>
      <c r="R48" s="33"/>
      <c r="S48" s="33"/>
      <c r="T48" s="3"/>
      <c r="U48" s="3"/>
    </row>
    <row r="49" spans="1:21" ht="12.75" hidden="1">
      <c r="A49" s="57">
        <v>22</v>
      </c>
      <c r="B49" s="3" t="s">
        <v>324</v>
      </c>
      <c r="C49" s="35">
        <v>10.325099999999999</v>
      </c>
      <c r="D49" s="3">
        <v>245</v>
      </c>
      <c r="E49" s="33" t="s">
        <v>343</v>
      </c>
      <c r="F49" s="33" t="s">
        <v>41</v>
      </c>
      <c r="G49" s="33">
        <v>8</v>
      </c>
      <c r="H49" s="33" t="s">
        <v>35</v>
      </c>
      <c r="I49" s="34">
        <v>4.572</v>
      </c>
      <c r="J49" s="34">
        <v>1.524</v>
      </c>
      <c r="K49" s="3">
        <v>60</v>
      </c>
      <c r="L49" s="53"/>
      <c r="M49" s="33"/>
      <c r="N49" s="33" t="s">
        <v>37</v>
      </c>
      <c r="O49" s="33"/>
      <c r="P49" s="33"/>
      <c r="Q49" s="33"/>
      <c r="R49" s="33"/>
      <c r="S49" s="33"/>
      <c r="T49" s="3"/>
      <c r="U49" s="3"/>
    </row>
    <row r="50" spans="1:21" ht="12.75" hidden="1">
      <c r="A50" s="58">
        <v>23</v>
      </c>
      <c r="B50" s="3" t="s">
        <v>334</v>
      </c>
      <c r="C50" s="35">
        <v>22.7076</v>
      </c>
      <c r="D50" s="3">
        <v>154</v>
      </c>
      <c r="E50" s="33" t="s">
        <v>343</v>
      </c>
      <c r="F50" s="33" t="s">
        <v>34</v>
      </c>
      <c r="G50" s="33">
        <v>7</v>
      </c>
      <c r="H50" s="33" t="s">
        <v>35</v>
      </c>
      <c r="I50" s="34">
        <v>10.0584</v>
      </c>
      <c r="J50" s="34">
        <v>1.8288000000000002</v>
      </c>
      <c r="K50" s="3">
        <v>60</v>
      </c>
      <c r="L50" s="53"/>
      <c r="M50" s="33"/>
      <c r="N50" s="33"/>
      <c r="O50" s="33"/>
      <c r="P50" s="33"/>
      <c r="Q50" s="33"/>
      <c r="R50" s="33" t="s">
        <v>37</v>
      </c>
      <c r="S50" s="33"/>
      <c r="T50" s="3">
        <v>150</v>
      </c>
      <c r="U50" s="3">
        <v>150</v>
      </c>
    </row>
    <row r="51" spans="1:21" ht="12.75" hidden="1">
      <c r="A51" s="57">
        <v>24</v>
      </c>
      <c r="B51" s="3" t="s">
        <v>316</v>
      </c>
      <c r="C51" s="35">
        <v>18.8976</v>
      </c>
      <c r="D51" s="3">
        <v>290</v>
      </c>
      <c r="E51" s="33" t="s">
        <v>145</v>
      </c>
      <c r="F51" s="33" t="s">
        <v>34</v>
      </c>
      <c r="G51" s="33">
        <v>8</v>
      </c>
      <c r="H51" s="33" t="s">
        <v>145</v>
      </c>
      <c r="I51" s="34">
        <v>7.62</v>
      </c>
      <c r="J51" s="34">
        <v>1.8288000000000002</v>
      </c>
      <c r="K51" s="3">
        <v>70</v>
      </c>
      <c r="L51" s="53"/>
      <c r="M51" s="33"/>
      <c r="N51" s="33"/>
      <c r="O51" s="33"/>
      <c r="P51" s="33"/>
      <c r="Q51" s="33"/>
      <c r="R51" s="33" t="s">
        <v>37</v>
      </c>
      <c r="S51" s="33"/>
      <c r="T51" s="3">
        <v>340</v>
      </c>
      <c r="U51" s="3"/>
    </row>
    <row r="52" spans="1:21" ht="12.75" hidden="1">
      <c r="A52" s="58">
        <v>25</v>
      </c>
      <c r="B52" s="3" t="s">
        <v>330</v>
      </c>
      <c r="C52" s="35">
        <v>15.506699999999999</v>
      </c>
      <c r="D52" s="3">
        <v>41</v>
      </c>
      <c r="E52" s="33" t="s">
        <v>145</v>
      </c>
      <c r="F52" s="33" t="s">
        <v>34</v>
      </c>
      <c r="G52" s="33">
        <v>7</v>
      </c>
      <c r="H52" s="33" t="s">
        <v>145</v>
      </c>
      <c r="I52" s="34">
        <v>3.048</v>
      </c>
      <c r="J52" s="34">
        <v>0.9144000000000001</v>
      </c>
      <c r="K52" s="3">
        <v>70</v>
      </c>
      <c r="L52" s="53"/>
      <c r="M52" s="33"/>
      <c r="N52" s="33" t="s">
        <v>37</v>
      </c>
      <c r="O52" s="33"/>
      <c r="P52" s="33"/>
      <c r="Q52" s="33"/>
      <c r="R52" s="33"/>
      <c r="S52" s="33"/>
      <c r="T52" s="3"/>
      <c r="U52" s="3"/>
    </row>
    <row r="53" spans="1:21" ht="12.75" hidden="1">
      <c r="A53" s="57">
        <v>26</v>
      </c>
      <c r="B53" s="3" t="s">
        <v>318</v>
      </c>
      <c r="C53" s="35">
        <v>9.2583</v>
      </c>
      <c r="D53" s="3">
        <v>78</v>
      </c>
      <c r="E53" s="33" t="s">
        <v>145</v>
      </c>
      <c r="F53" s="33" t="s">
        <v>34</v>
      </c>
      <c r="G53" s="33">
        <v>6</v>
      </c>
      <c r="H53" s="33" t="s">
        <v>145</v>
      </c>
      <c r="I53" s="34">
        <v>19.5072</v>
      </c>
      <c r="J53" s="34">
        <v>1.8288000000000002</v>
      </c>
      <c r="K53" s="3">
        <v>110</v>
      </c>
      <c r="L53" s="53"/>
      <c r="M53" s="33"/>
      <c r="N53" s="33"/>
      <c r="O53" s="33"/>
      <c r="P53" s="33"/>
      <c r="Q53" s="33"/>
      <c r="R53" s="33" t="s">
        <v>37</v>
      </c>
      <c r="S53" s="33"/>
      <c r="T53" s="3">
        <v>200</v>
      </c>
      <c r="U53" s="3"/>
    </row>
    <row r="54" spans="1:21" ht="12.75" hidden="1">
      <c r="A54" s="58">
        <v>27</v>
      </c>
      <c r="B54" s="3" t="s">
        <v>319</v>
      </c>
      <c r="C54" s="35">
        <v>22.3266</v>
      </c>
      <c r="D54" s="3">
        <v>147</v>
      </c>
      <c r="E54" s="33" t="s">
        <v>343</v>
      </c>
      <c r="F54" s="33" t="s">
        <v>34</v>
      </c>
      <c r="G54" s="33">
        <v>8</v>
      </c>
      <c r="H54" s="33" t="s">
        <v>35</v>
      </c>
      <c r="I54" s="34">
        <v>20.4216</v>
      </c>
      <c r="J54" s="34">
        <v>3.3528000000000002</v>
      </c>
      <c r="K54" s="3">
        <v>110</v>
      </c>
      <c r="L54" s="53"/>
      <c r="M54" s="33"/>
      <c r="N54" s="33" t="s">
        <v>37</v>
      </c>
      <c r="O54" s="33"/>
      <c r="P54" s="33"/>
      <c r="Q54" s="33"/>
      <c r="R54" s="33"/>
      <c r="S54" s="33"/>
      <c r="T54" s="3"/>
      <c r="U54" s="3"/>
    </row>
    <row r="55" spans="1:21" ht="12.75" hidden="1">
      <c r="A55" s="57">
        <v>28</v>
      </c>
      <c r="B55" s="3" t="s">
        <v>315</v>
      </c>
      <c r="C55" s="35">
        <v>6.9342</v>
      </c>
      <c r="D55" s="3">
        <v>205</v>
      </c>
      <c r="E55" s="33" t="s">
        <v>145</v>
      </c>
      <c r="F55" s="33" t="s">
        <v>41</v>
      </c>
      <c r="G55" s="33">
        <v>8</v>
      </c>
      <c r="H55" s="33" t="s">
        <v>35</v>
      </c>
      <c r="I55" s="34">
        <v>0</v>
      </c>
      <c r="J55" s="34">
        <v>0</v>
      </c>
      <c r="K55" s="3">
        <v>120</v>
      </c>
      <c r="L55" s="53"/>
      <c r="M55" s="33"/>
      <c r="N55" s="33"/>
      <c r="O55" s="33"/>
      <c r="P55" s="33" t="s">
        <v>37</v>
      </c>
      <c r="Q55" s="33"/>
      <c r="R55" s="33"/>
      <c r="S55" s="33"/>
      <c r="T55" s="3"/>
      <c r="U55" s="3"/>
    </row>
    <row r="56" spans="1:21" ht="12.75" hidden="1">
      <c r="A56" s="58">
        <v>29</v>
      </c>
      <c r="B56" s="3" t="s">
        <v>322</v>
      </c>
      <c r="C56" s="35">
        <v>10.325099999999999</v>
      </c>
      <c r="D56" s="3">
        <v>245</v>
      </c>
      <c r="E56" s="33" t="s">
        <v>343</v>
      </c>
      <c r="F56" s="33" t="s">
        <v>41</v>
      </c>
      <c r="G56" s="33">
        <v>8</v>
      </c>
      <c r="H56" s="33" t="s">
        <v>35</v>
      </c>
      <c r="I56" s="34">
        <v>3.048</v>
      </c>
      <c r="J56" s="34">
        <v>1.524</v>
      </c>
      <c r="K56" s="3">
        <v>120</v>
      </c>
      <c r="L56" s="53"/>
      <c r="M56" s="33"/>
      <c r="N56" s="33"/>
      <c r="O56" s="33"/>
      <c r="P56" s="33" t="s">
        <v>37</v>
      </c>
      <c r="Q56" s="33"/>
      <c r="R56" s="33"/>
      <c r="S56" s="33"/>
      <c r="T56" s="3"/>
      <c r="U56" s="3"/>
    </row>
    <row r="57" spans="1:21" ht="12.75" hidden="1">
      <c r="A57" s="57">
        <v>30</v>
      </c>
      <c r="B57" s="3" t="s">
        <v>338</v>
      </c>
      <c r="C57" s="35">
        <v>22.86</v>
      </c>
      <c r="D57" s="3">
        <v>162</v>
      </c>
      <c r="E57" s="33" t="s">
        <v>343</v>
      </c>
      <c r="F57" s="33" t="s">
        <v>34</v>
      </c>
      <c r="G57" s="33">
        <v>7</v>
      </c>
      <c r="H57" s="33" t="s">
        <v>145</v>
      </c>
      <c r="I57" s="34">
        <v>10.668000000000001</v>
      </c>
      <c r="J57" s="34">
        <v>1.8288000000000002</v>
      </c>
      <c r="K57" s="3">
        <v>120</v>
      </c>
      <c r="L57" s="53"/>
      <c r="M57" s="33"/>
      <c r="N57" s="33"/>
      <c r="O57" s="33" t="s">
        <v>37</v>
      </c>
      <c r="P57" s="33"/>
      <c r="Q57" s="33"/>
      <c r="R57" s="33"/>
      <c r="S57" s="33"/>
      <c r="T57" s="3"/>
      <c r="U57" s="3"/>
    </row>
    <row r="58" spans="1:21" ht="12.75" hidden="1">
      <c r="A58" s="58">
        <v>31</v>
      </c>
      <c r="B58" s="3" t="s">
        <v>340</v>
      </c>
      <c r="C58" s="35">
        <v>22.86</v>
      </c>
      <c r="D58" s="3">
        <v>162</v>
      </c>
      <c r="E58" s="33" t="s">
        <v>343</v>
      </c>
      <c r="F58" s="33" t="s">
        <v>34</v>
      </c>
      <c r="G58" s="33">
        <v>7</v>
      </c>
      <c r="H58" s="33" t="s">
        <v>145</v>
      </c>
      <c r="I58" s="34">
        <v>16.764</v>
      </c>
      <c r="J58" s="34">
        <v>1.8288000000000002</v>
      </c>
      <c r="K58" s="3">
        <v>120</v>
      </c>
      <c r="L58" s="53"/>
      <c r="M58" s="33"/>
      <c r="N58" s="33"/>
      <c r="O58" s="33" t="s">
        <v>37</v>
      </c>
      <c r="P58" s="33"/>
      <c r="Q58" s="33"/>
      <c r="R58" s="33"/>
      <c r="S58" s="33"/>
      <c r="T58" s="3"/>
      <c r="U58" s="3"/>
    </row>
    <row r="59" spans="1:21" ht="12.75" hidden="1">
      <c r="A59" s="57">
        <v>32</v>
      </c>
      <c r="B59" s="3" t="s">
        <v>341</v>
      </c>
      <c r="C59" s="35">
        <v>22.86</v>
      </c>
      <c r="D59" s="3">
        <v>162</v>
      </c>
      <c r="E59" s="33" t="s">
        <v>343</v>
      </c>
      <c r="F59" s="33" t="s">
        <v>34</v>
      </c>
      <c r="G59" s="33">
        <v>7</v>
      </c>
      <c r="H59" s="33" t="s">
        <v>145</v>
      </c>
      <c r="I59" s="34">
        <v>7.62</v>
      </c>
      <c r="J59" s="34">
        <v>1.8288000000000002</v>
      </c>
      <c r="K59" s="3">
        <v>120</v>
      </c>
      <c r="L59" s="53"/>
      <c r="M59" s="33"/>
      <c r="N59" s="33"/>
      <c r="O59" s="33" t="s">
        <v>37</v>
      </c>
      <c r="P59" s="33"/>
      <c r="Q59" s="33"/>
      <c r="R59" s="33"/>
      <c r="S59" s="33"/>
      <c r="T59" s="3"/>
      <c r="U59" s="3"/>
    </row>
    <row r="60" spans="1:21" ht="12.75" hidden="1">
      <c r="A60" s="58">
        <v>33</v>
      </c>
      <c r="B60" s="3" t="s">
        <v>299</v>
      </c>
      <c r="C60" s="35">
        <v>3.429</v>
      </c>
      <c r="D60" s="3">
        <v>186</v>
      </c>
      <c r="E60" s="33" t="s">
        <v>145</v>
      </c>
      <c r="F60" s="33" t="s">
        <v>41</v>
      </c>
      <c r="G60" s="33">
        <v>8</v>
      </c>
      <c r="H60" s="33" t="s">
        <v>35</v>
      </c>
      <c r="I60" s="34">
        <v>15.24</v>
      </c>
      <c r="J60" s="34">
        <v>0.9144000000000001</v>
      </c>
      <c r="K60" s="3">
        <v>130</v>
      </c>
      <c r="L60" s="53"/>
      <c r="M60" s="33"/>
      <c r="N60" s="33"/>
      <c r="O60" s="33" t="s">
        <v>37</v>
      </c>
      <c r="P60" s="33"/>
      <c r="Q60" s="33"/>
      <c r="R60" s="33"/>
      <c r="S60" s="33"/>
      <c r="T60" s="3"/>
      <c r="U60" s="3"/>
    </row>
    <row r="61" spans="1:21" ht="12.75" hidden="1">
      <c r="A61" s="57">
        <v>34</v>
      </c>
      <c r="B61" s="3" t="s">
        <v>300</v>
      </c>
      <c r="C61" s="35">
        <v>6.095999999999999</v>
      </c>
      <c r="D61" s="3">
        <v>49</v>
      </c>
      <c r="E61" s="33" t="s">
        <v>145</v>
      </c>
      <c r="F61" s="33" t="s">
        <v>34</v>
      </c>
      <c r="G61" s="33">
        <v>9</v>
      </c>
      <c r="H61" s="33" t="s">
        <v>145</v>
      </c>
      <c r="I61" s="34">
        <v>20.4216</v>
      </c>
      <c r="J61" s="34">
        <v>1.8288000000000002</v>
      </c>
      <c r="K61" s="3">
        <v>130</v>
      </c>
      <c r="L61" s="53"/>
      <c r="M61" s="33"/>
      <c r="N61" s="33"/>
      <c r="O61" s="33"/>
      <c r="P61" s="33"/>
      <c r="Q61" s="33"/>
      <c r="R61" s="33"/>
      <c r="S61" s="33" t="s">
        <v>37</v>
      </c>
      <c r="T61" s="3">
        <v>40</v>
      </c>
      <c r="U61" s="3"/>
    </row>
    <row r="62" spans="1:21" ht="12.75" hidden="1">
      <c r="A62" s="58">
        <v>35</v>
      </c>
      <c r="B62" s="3" t="s">
        <v>306</v>
      </c>
      <c r="C62" s="35">
        <v>7.467599999999999</v>
      </c>
      <c r="D62" s="3">
        <v>32</v>
      </c>
      <c r="E62" s="33" t="s">
        <v>145</v>
      </c>
      <c r="F62" s="33" t="s">
        <v>34</v>
      </c>
      <c r="G62" s="33">
        <v>8</v>
      </c>
      <c r="H62" s="33" t="s">
        <v>145</v>
      </c>
      <c r="I62" s="34">
        <v>10.668000000000001</v>
      </c>
      <c r="J62" s="34" t="s">
        <v>35</v>
      </c>
      <c r="K62" s="3">
        <v>130</v>
      </c>
      <c r="L62" s="53"/>
      <c r="M62" s="33"/>
      <c r="N62" s="33"/>
      <c r="O62" s="33"/>
      <c r="P62" s="33"/>
      <c r="Q62" s="33"/>
      <c r="R62" s="33"/>
      <c r="S62" s="33" t="s">
        <v>37</v>
      </c>
      <c r="T62" s="3"/>
      <c r="U62" s="3"/>
    </row>
    <row r="63" spans="1:21" ht="12.75">
      <c r="A63" s="57">
        <v>21</v>
      </c>
      <c r="B63" s="3" t="s">
        <v>295</v>
      </c>
      <c r="C63" s="35">
        <v>6.9342</v>
      </c>
      <c r="D63" s="3">
        <v>205</v>
      </c>
      <c r="E63" s="33" t="s">
        <v>145</v>
      </c>
      <c r="F63" s="33" t="s">
        <v>41</v>
      </c>
      <c r="G63" s="33">
        <v>8</v>
      </c>
      <c r="H63" s="33" t="s">
        <v>35</v>
      </c>
      <c r="I63" s="34">
        <v>0</v>
      </c>
      <c r="J63" s="34">
        <v>0</v>
      </c>
      <c r="K63" s="3">
        <v>135</v>
      </c>
      <c r="L63" s="53"/>
      <c r="M63" s="33"/>
      <c r="N63" s="33"/>
      <c r="O63" s="33"/>
      <c r="P63" s="33"/>
      <c r="Q63" s="33"/>
      <c r="R63" s="33" t="s">
        <v>37</v>
      </c>
      <c r="S63" s="33"/>
      <c r="T63" s="3"/>
      <c r="U63" s="3"/>
    </row>
    <row r="64" spans="1:21" ht="12.75">
      <c r="A64" s="58">
        <v>22</v>
      </c>
      <c r="B64" s="3" t="s">
        <v>297</v>
      </c>
      <c r="C64" s="35">
        <v>19.278599999999997</v>
      </c>
      <c r="D64" s="3">
        <v>292</v>
      </c>
      <c r="E64" s="33" t="s">
        <v>145</v>
      </c>
      <c r="F64" s="33" t="s">
        <v>34</v>
      </c>
      <c r="G64" s="33">
        <v>8</v>
      </c>
      <c r="H64" s="33" t="s">
        <v>47</v>
      </c>
      <c r="I64" s="34">
        <v>19.812</v>
      </c>
      <c r="J64" s="34">
        <v>0</v>
      </c>
      <c r="K64" s="3">
        <v>135</v>
      </c>
      <c r="L64" s="36"/>
      <c r="M64" s="33"/>
      <c r="N64" s="33"/>
      <c r="O64" s="33"/>
      <c r="P64" s="33"/>
      <c r="Q64" s="33"/>
      <c r="R64" s="33"/>
      <c r="S64" s="33" t="s">
        <v>37</v>
      </c>
      <c r="T64" s="3"/>
      <c r="U64" s="3"/>
    </row>
    <row r="65" spans="1:21" ht="12.75">
      <c r="A65" s="57">
        <v>23</v>
      </c>
      <c r="B65" s="3" t="s">
        <v>298</v>
      </c>
      <c r="C65" s="35">
        <v>19.278599999999997</v>
      </c>
      <c r="D65" s="3">
        <v>292</v>
      </c>
      <c r="E65" s="33" t="s">
        <v>145</v>
      </c>
      <c r="F65" s="33" t="s">
        <v>34</v>
      </c>
      <c r="G65" s="33">
        <v>8</v>
      </c>
      <c r="H65" s="33" t="s">
        <v>47</v>
      </c>
      <c r="I65" s="34">
        <v>17.9832</v>
      </c>
      <c r="J65" s="34">
        <v>0</v>
      </c>
      <c r="K65" s="3">
        <v>135</v>
      </c>
      <c r="L65" s="36"/>
      <c r="M65" s="33"/>
      <c r="N65" s="33"/>
      <c r="O65" s="33"/>
      <c r="P65" s="33"/>
      <c r="Q65" s="33"/>
      <c r="R65" s="33" t="s">
        <v>37</v>
      </c>
      <c r="S65" s="33"/>
      <c r="T65" s="3"/>
      <c r="U65" s="3"/>
    </row>
    <row r="66" spans="1:21" ht="12.75">
      <c r="A66" s="58">
        <v>24</v>
      </c>
      <c r="B66" s="3" t="s">
        <v>312</v>
      </c>
      <c r="C66" s="35">
        <v>19.507199999999997</v>
      </c>
      <c r="D66" s="3">
        <v>293</v>
      </c>
      <c r="E66" s="33" t="s">
        <v>343</v>
      </c>
      <c r="F66" s="33" t="s">
        <v>34</v>
      </c>
      <c r="G66" s="33">
        <v>7</v>
      </c>
      <c r="H66" s="33" t="s">
        <v>145</v>
      </c>
      <c r="I66" s="34">
        <v>19.2024</v>
      </c>
      <c r="J66" s="34">
        <v>1.8288000000000002</v>
      </c>
      <c r="K66" s="3">
        <v>135</v>
      </c>
      <c r="L66" s="53"/>
      <c r="M66" s="33"/>
      <c r="N66" s="33"/>
      <c r="O66" s="33"/>
      <c r="P66" s="33"/>
      <c r="Q66" s="33"/>
      <c r="R66" s="33" t="s">
        <v>37</v>
      </c>
      <c r="S66" s="33"/>
      <c r="T66" s="3">
        <v>225</v>
      </c>
      <c r="U66" s="3"/>
    </row>
    <row r="67" spans="1:21" ht="12.75">
      <c r="A67" s="57">
        <v>25</v>
      </c>
      <c r="B67" s="3" t="s">
        <v>313</v>
      </c>
      <c r="C67" s="35">
        <v>19.507199999999997</v>
      </c>
      <c r="D67" s="3">
        <v>293</v>
      </c>
      <c r="E67" s="33" t="s">
        <v>343</v>
      </c>
      <c r="F67" s="33" t="s">
        <v>34</v>
      </c>
      <c r="G67" s="33">
        <v>7</v>
      </c>
      <c r="H67" s="33" t="s">
        <v>145</v>
      </c>
      <c r="I67" s="34">
        <v>19.2024</v>
      </c>
      <c r="J67" s="34">
        <v>1.8288000000000002</v>
      </c>
      <c r="K67" s="3">
        <v>135</v>
      </c>
      <c r="L67" s="53"/>
      <c r="M67" s="33"/>
      <c r="N67" s="33"/>
      <c r="O67" s="33"/>
      <c r="P67" s="33"/>
      <c r="Q67" s="33"/>
      <c r="R67" s="33" t="s">
        <v>37</v>
      </c>
      <c r="S67" s="33"/>
      <c r="T67" s="3">
        <v>225</v>
      </c>
      <c r="U67" s="3"/>
    </row>
    <row r="68" spans="1:21" ht="12.75">
      <c r="A68" s="58">
        <v>26</v>
      </c>
      <c r="B68" s="3" t="s">
        <v>303</v>
      </c>
      <c r="C68" s="35">
        <v>22.7838</v>
      </c>
      <c r="D68" s="3">
        <v>154</v>
      </c>
      <c r="E68" s="33" t="s">
        <v>343</v>
      </c>
      <c r="F68" s="33" t="s">
        <v>34</v>
      </c>
      <c r="G68" s="33">
        <v>8</v>
      </c>
      <c r="H68" s="33" t="s">
        <v>35</v>
      </c>
      <c r="I68" s="34">
        <v>17.3736</v>
      </c>
      <c r="J68" s="34">
        <v>1.6764000000000001</v>
      </c>
      <c r="K68" s="3">
        <v>145</v>
      </c>
      <c r="L68" s="53"/>
      <c r="M68" s="33"/>
      <c r="N68" s="33"/>
      <c r="O68" s="33"/>
      <c r="P68" s="33" t="s">
        <v>37</v>
      </c>
      <c r="Q68" s="33"/>
      <c r="R68" s="33"/>
      <c r="S68" s="33"/>
      <c r="T68" s="3"/>
      <c r="U68" s="3"/>
    </row>
    <row r="69" spans="1:21" ht="12.75" hidden="1">
      <c r="A69" s="57">
        <v>42</v>
      </c>
      <c r="B69" s="3" t="s">
        <v>267</v>
      </c>
      <c r="C69" s="35">
        <v>28.194</v>
      </c>
      <c r="D69" s="3">
        <v>338</v>
      </c>
      <c r="E69" s="33" t="s">
        <v>343</v>
      </c>
      <c r="F69" s="33" t="s">
        <v>41</v>
      </c>
      <c r="G69" s="33">
        <v>7</v>
      </c>
      <c r="H69" s="33" t="s">
        <v>35</v>
      </c>
      <c r="I69" s="34">
        <v>12.192</v>
      </c>
      <c r="J69" s="34">
        <v>0.6096</v>
      </c>
      <c r="K69" s="3">
        <v>40</v>
      </c>
      <c r="L69" s="53"/>
      <c r="M69" s="33"/>
      <c r="N69" s="33" t="s">
        <v>37</v>
      </c>
      <c r="O69" s="33"/>
      <c r="P69" s="33"/>
      <c r="Q69" s="33"/>
      <c r="R69" s="33"/>
      <c r="S69" s="33"/>
      <c r="T69" s="3"/>
      <c r="U69" s="3"/>
    </row>
    <row r="70" spans="1:21" ht="12.75" hidden="1">
      <c r="A70" s="58">
        <v>43</v>
      </c>
      <c r="B70" s="3" t="s">
        <v>261</v>
      </c>
      <c r="C70" s="35">
        <v>22.0599</v>
      </c>
      <c r="D70" s="3">
        <v>162</v>
      </c>
      <c r="E70" s="33" t="s">
        <v>343</v>
      </c>
      <c r="F70" s="33" t="s">
        <v>34</v>
      </c>
      <c r="G70" s="33">
        <v>7</v>
      </c>
      <c r="H70" s="33" t="s">
        <v>47</v>
      </c>
      <c r="I70" s="34">
        <v>36.576</v>
      </c>
      <c r="J70" s="34">
        <v>1.3716000000000002</v>
      </c>
      <c r="K70" s="3">
        <v>45</v>
      </c>
      <c r="L70" s="36"/>
      <c r="M70" s="33"/>
      <c r="N70" s="33" t="s">
        <v>37</v>
      </c>
      <c r="O70" s="33"/>
      <c r="P70" s="33"/>
      <c r="Q70" s="33"/>
      <c r="R70" s="33"/>
      <c r="S70" s="33"/>
      <c r="T70" s="3"/>
      <c r="U70" s="3"/>
    </row>
    <row r="71" spans="1:21" ht="12.75" hidden="1">
      <c r="A71" s="57">
        <v>44</v>
      </c>
      <c r="B71" s="3" t="s">
        <v>263</v>
      </c>
      <c r="C71" s="35">
        <v>22.0599</v>
      </c>
      <c r="D71" s="3">
        <v>162</v>
      </c>
      <c r="E71" s="33" t="s">
        <v>343</v>
      </c>
      <c r="F71" s="33" t="s">
        <v>34</v>
      </c>
      <c r="G71" s="33">
        <v>7</v>
      </c>
      <c r="H71" s="33" t="s">
        <v>47</v>
      </c>
      <c r="I71" s="34">
        <v>36.576</v>
      </c>
      <c r="J71" s="34">
        <v>1.3716000000000002</v>
      </c>
      <c r="K71" s="3">
        <v>45</v>
      </c>
      <c r="L71" s="36"/>
      <c r="M71" s="33"/>
      <c r="N71" s="33" t="s">
        <v>37</v>
      </c>
      <c r="O71" s="33"/>
      <c r="P71" s="33"/>
      <c r="Q71" s="33"/>
      <c r="R71" s="33"/>
      <c r="S71" s="33"/>
      <c r="T71" s="3"/>
      <c r="U71" s="3"/>
    </row>
    <row r="72" spans="1:21" ht="12.75" hidden="1">
      <c r="A72" s="58">
        <v>45</v>
      </c>
      <c r="B72" s="3" t="s">
        <v>268</v>
      </c>
      <c r="C72" s="35">
        <v>26.212799999999998</v>
      </c>
      <c r="D72" s="3">
        <v>157</v>
      </c>
      <c r="E72" s="33" t="s">
        <v>343</v>
      </c>
      <c r="F72" s="33" t="s">
        <v>34</v>
      </c>
      <c r="G72" s="33">
        <v>6</v>
      </c>
      <c r="H72" s="33" t="s">
        <v>47</v>
      </c>
      <c r="I72" s="34">
        <v>6.4008</v>
      </c>
      <c r="J72" s="34">
        <v>1.8288000000000002</v>
      </c>
      <c r="K72" s="3">
        <v>45</v>
      </c>
      <c r="L72" s="36"/>
      <c r="M72" s="33"/>
      <c r="N72" s="33" t="s">
        <v>37</v>
      </c>
      <c r="O72" s="33"/>
      <c r="P72" s="33"/>
      <c r="Q72" s="33"/>
      <c r="R72" s="33"/>
      <c r="S72" s="33"/>
      <c r="T72" s="3"/>
      <c r="U72" s="3"/>
    </row>
    <row r="73" spans="1:21" ht="12.75" hidden="1">
      <c r="A73" s="57">
        <v>46</v>
      </c>
      <c r="B73" s="3" t="s">
        <v>286</v>
      </c>
      <c r="C73" s="35">
        <v>20.802599999999998</v>
      </c>
      <c r="D73" s="3">
        <v>166</v>
      </c>
      <c r="E73" s="33" t="s">
        <v>343</v>
      </c>
      <c r="F73" s="33" t="s">
        <v>34</v>
      </c>
      <c r="G73" s="33">
        <v>8</v>
      </c>
      <c r="H73" s="33" t="s">
        <v>35</v>
      </c>
      <c r="I73" s="34">
        <v>7.62</v>
      </c>
      <c r="J73" s="34">
        <v>1.8288000000000002</v>
      </c>
      <c r="K73" s="3">
        <v>45</v>
      </c>
      <c r="L73" s="53"/>
      <c r="M73" s="33"/>
      <c r="N73" s="33" t="s">
        <v>37</v>
      </c>
      <c r="O73" s="33"/>
      <c r="P73" s="33"/>
      <c r="Q73" s="33"/>
      <c r="R73" s="33"/>
      <c r="S73" s="33"/>
      <c r="T73" s="3"/>
      <c r="U73" s="3"/>
    </row>
    <row r="74" spans="1:21" ht="12.75" hidden="1">
      <c r="A74" s="58">
        <v>47</v>
      </c>
      <c r="B74" s="3" t="s">
        <v>289</v>
      </c>
      <c r="C74" s="35">
        <v>14.5161</v>
      </c>
      <c r="D74" s="3">
        <v>35</v>
      </c>
      <c r="E74" s="33" t="s">
        <v>145</v>
      </c>
      <c r="F74" s="33" t="s">
        <v>34</v>
      </c>
      <c r="G74" s="33">
        <v>8</v>
      </c>
      <c r="H74" s="33" t="s">
        <v>145</v>
      </c>
      <c r="I74" s="34">
        <v>24.384</v>
      </c>
      <c r="J74" s="34">
        <v>1.8288000000000002</v>
      </c>
      <c r="K74" s="3">
        <v>45</v>
      </c>
      <c r="L74" s="53"/>
      <c r="M74" s="33"/>
      <c r="N74" s="33" t="s">
        <v>37</v>
      </c>
      <c r="O74" s="33"/>
      <c r="P74" s="33"/>
      <c r="Q74" s="33"/>
      <c r="R74" s="33"/>
      <c r="S74" s="33"/>
      <c r="T74" s="3"/>
      <c r="U74" s="3"/>
    </row>
    <row r="75" spans="1:21" ht="12.75" hidden="1">
      <c r="A75" s="57">
        <v>48</v>
      </c>
      <c r="B75" s="3" t="s">
        <v>301</v>
      </c>
      <c r="C75" s="35">
        <v>26.212799999999998</v>
      </c>
      <c r="D75" s="3">
        <v>157</v>
      </c>
      <c r="E75" s="33" t="s">
        <v>343</v>
      </c>
      <c r="F75" s="33" t="s">
        <v>34</v>
      </c>
      <c r="G75" s="33">
        <v>6</v>
      </c>
      <c r="H75" s="33" t="s">
        <v>47</v>
      </c>
      <c r="I75" s="34">
        <v>4.2672</v>
      </c>
      <c r="J75" s="34">
        <v>1.8288000000000002</v>
      </c>
      <c r="K75" s="3">
        <v>135</v>
      </c>
      <c r="L75" s="36"/>
      <c r="M75" s="33"/>
      <c r="N75" s="33" t="s">
        <v>37</v>
      </c>
      <c r="O75" s="33"/>
      <c r="P75" s="33"/>
      <c r="Q75" s="33"/>
      <c r="R75" s="33"/>
      <c r="S75" s="33"/>
      <c r="T75" s="3"/>
      <c r="U75" s="3"/>
    </row>
    <row r="76" spans="1:21" ht="12.75" hidden="1">
      <c r="A76" s="58">
        <v>49</v>
      </c>
      <c r="B76" s="3" t="s">
        <v>302</v>
      </c>
      <c r="C76" s="35">
        <v>26.212799999999998</v>
      </c>
      <c r="D76" s="3">
        <v>157</v>
      </c>
      <c r="E76" s="33" t="s">
        <v>343</v>
      </c>
      <c r="F76" s="33" t="s">
        <v>34</v>
      </c>
      <c r="G76" s="33">
        <v>6</v>
      </c>
      <c r="H76" s="33" t="s">
        <v>47</v>
      </c>
      <c r="I76" s="34">
        <v>3.048</v>
      </c>
      <c r="J76" s="34">
        <v>1.8288000000000002</v>
      </c>
      <c r="K76" s="3">
        <v>135</v>
      </c>
      <c r="L76" s="36"/>
      <c r="M76" s="33"/>
      <c r="N76" s="33" t="s">
        <v>37</v>
      </c>
      <c r="O76" s="33"/>
      <c r="P76" s="33"/>
      <c r="Q76" s="33"/>
      <c r="R76" s="33"/>
      <c r="S76" s="33"/>
      <c r="T76" s="3"/>
      <c r="U76" s="3"/>
    </row>
    <row r="77" spans="1:21" ht="12.75" hidden="1">
      <c r="A77" s="57">
        <v>50</v>
      </c>
      <c r="B77" s="3" t="s">
        <v>305</v>
      </c>
      <c r="C77" s="35">
        <v>15.506699999999999</v>
      </c>
      <c r="D77" s="3">
        <v>41</v>
      </c>
      <c r="E77" s="33" t="s">
        <v>145</v>
      </c>
      <c r="F77" s="33" t="s">
        <v>34</v>
      </c>
      <c r="G77" s="33">
        <v>7</v>
      </c>
      <c r="H77" s="33" t="s">
        <v>145</v>
      </c>
      <c r="I77" s="34">
        <v>4.572</v>
      </c>
      <c r="J77" s="34">
        <v>0.9144000000000001</v>
      </c>
      <c r="K77" s="3">
        <v>145</v>
      </c>
      <c r="L77" s="53"/>
      <c r="M77" s="33"/>
      <c r="N77" s="33" t="s">
        <v>37</v>
      </c>
      <c r="O77" s="33"/>
      <c r="P77" s="33"/>
      <c r="Q77" s="33"/>
      <c r="R77" s="33"/>
      <c r="S77" s="33"/>
      <c r="T77" s="3"/>
      <c r="U77" s="3"/>
    </row>
    <row r="78" spans="1:21" ht="12.75" hidden="1">
      <c r="A78" s="58">
        <v>51</v>
      </c>
      <c r="B78" s="3" t="s">
        <v>321</v>
      </c>
      <c r="C78" s="35">
        <v>10.325099999999999</v>
      </c>
      <c r="D78" s="3">
        <v>245</v>
      </c>
      <c r="E78" s="33" t="s">
        <v>343</v>
      </c>
      <c r="F78" s="33" t="s">
        <v>41</v>
      </c>
      <c r="G78" s="33">
        <v>8</v>
      </c>
      <c r="H78" s="33" t="s">
        <v>35</v>
      </c>
      <c r="I78" s="34">
        <v>9.7536</v>
      </c>
      <c r="J78" s="34">
        <v>1.524</v>
      </c>
      <c r="K78" s="3">
        <v>150</v>
      </c>
      <c r="L78" s="53"/>
      <c r="M78" s="33"/>
      <c r="N78" s="33"/>
      <c r="O78" s="33"/>
      <c r="P78" s="33" t="s">
        <v>37</v>
      </c>
      <c r="Q78" s="33"/>
      <c r="R78" s="33"/>
      <c r="S78" s="33"/>
      <c r="T78" s="3"/>
      <c r="U78" s="3"/>
    </row>
    <row r="79" spans="1:21" ht="12.75" hidden="1">
      <c r="A79" s="57">
        <v>52</v>
      </c>
      <c r="B79" s="3" t="s">
        <v>323</v>
      </c>
      <c r="C79" s="35">
        <v>10.325099999999999</v>
      </c>
      <c r="D79" s="3">
        <v>245</v>
      </c>
      <c r="E79" s="33" t="s">
        <v>343</v>
      </c>
      <c r="F79" s="33" t="s">
        <v>41</v>
      </c>
      <c r="G79" s="33">
        <v>8</v>
      </c>
      <c r="H79" s="33" t="s">
        <v>35</v>
      </c>
      <c r="I79" s="34">
        <v>9.7536</v>
      </c>
      <c r="J79" s="34">
        <v>1.524</v>
      </c>
      <c r="K79" s="3">
        <v>150</v>
      </c>
      <c r="L79" s="53"/>
      <c r="M79" s="33"/>
      <c r="N79" s="33"/>
      <c r="O79" s="33"/>
      <c r="P79" s="33" t="s">
        <v>37</v>
      </c>
      <c r="Q79" s="33"/>
      <c r="R79" s="33"/>
      <c r="S79" s="33"/>
      <c r="T79" s="3"/>
      <c r="U79" s="3"/>
    </row>
    <row r="80" spans="1:21" ht="12.75" hidden="1">
      <c r="A80" s="58">
        <v>53</v>
      </c>
      <c r="B80" s="3" t="s">
        <v>325</v>
      </c>
      <c r="C80" s="35">
        <v>10.325099999999999</v>
      </c>
      <c r="D80" s="3">
        <v>245</v>
      </c>
      <c r="E80" s="33" t="s">
        <v>343</v>
      </c>
      <c r="F80" s="33" t="s">
        <v>41</v>
      </c>
      <c r="G80" s="33">
        <v>8</v>
      </c>
      <c r="H80" s="33" t="s">
        <v>35</v>
      </c>
      <c r="I80" s="34">
        <v>22.86</v>
      </c>
      <c r="J80" s="34">
        <v>1.524</v>
      </c>
      <c r="K80" s="3">
        <v>150</v>
      </c>
      <c r="L80" s="53"/>
      <c r="M80" s="33"/>
      <c r="N80" s="33" t="s">
        <v>37</v>
      </c>
      <c r="O80" s="33"/>
      <c r="P80" s="33"/>
      <c r="Q80" s="33"/>
      <c r="R80" s="33"/>
      <c r="S80" s="33"/>
      <c r="T80" s="3"/>
      <c r="U80" s="3"/>
    </row>
    <row r="81" spans="1:21" ht="12.75" hidden="1">
      <c r="A81" s="57">
        <v>54</v>
      </c>
      <c r="B81" s="3" t="s">
        <v>327</v>
      </c>
      <c r="C81" s="35">
        <v>3.429</v>
      </c>
      <c r="D81" s="3">
        <v>47</v>
      </c>
      <c r="E81" s="33" t="s">
        <v>145</v>
      </c>
      <c r="F81" s="33" t="s">
        <v>34</v>
      </c>
      <c r="G81" s="33">
        <v>8</v>
      </c>
      <c r="H81" s="33" t="s">
        <v>35</v>
      </c>
      <c r="I81" s="34">
        <v>0</v>
      </c>
      <c r="J81" s="34">
        <v>1.6764000000000001</v>
      </c>
      <c r="K81" s="3">
        <v>150</v>
      </c>
      <c r="L81" s="53"/>
      <c r="M81" s="33"/>
      <c r="N81" s="33" t="s">
        <v>37</v>
      </c>
      <c r="O81" s="33"/>
      <c r="P81" s="33"/>
      <c r="Q81" s="33"/>
      <c r="R81" s="33"/>
      <c r="S81" s="33"/>
      <c r="T81" s="3"/>
      <c r="U81" s="3"/>
    </row>
    <row r="82" spans="1:21" ht="12.75" hidden="1">
      <c r="A82" s="58">
        <v>55</v>
      </c>
      <c r="B82" s="3" t="s">
        <v>335</v>
      </c>
      <c r="C82" s="35">
        <v>22.7076</v>
      </c>
      <c r="D82" s="3">
        <v>154</v>
      </c>
      <c r="E82" s="33" t="s">
        <v>343</v>
      </c>
      <c r="F82" s="33" t="s">
        <v>34</v>
      </c>
      <c r="G82" s="33">
        <v>7</v>
      </c>
      <c r="H82" s="33" t="s">
        <v>35</v>
      </c>
      <c r="I82" s="34">
        <v>18.288</v>
      </c>
      <c r="J82" s="34">
        <v>1.8288000000000002</v>
      </c>
      <c r="K82" s="3">
        <v>155</v>
      </c>
      <c r="L82" s="53"/>
      <c r="M82" s="33"/>
      <c r="N82" s="33"/>
      <c r="O82" s="33" t="s">
        <v>37</v>
      </c>
      <c r="P82" s="33"/>
      <c r="Q82" s="33"/>
      <c r="R82" s="33"/>
      <c r="S82" s="33"/>
      <c r="T82" s="3"/>
      <c r="U82" s="3"/>
    </row>
    <row r="83" spans="1:21" ht="12.75" hidden="1">
      <c r="A83" s="57">
        <v>56</v>
      </c>
      <c r="B83" s="3" t="s">
        <v>336</v>
      </c>
      <c r="C83" s="35">
        <v>22.7076</v>
      </c>
      <c r="D83" s="3">
        <v>154</v>
      </c>
      <c r="E83" s="33" t="s">
        <v>343</v>
      </c>
      <c r="F83" s="33" t="s">
        <v>34</v>
      </c>
      <c r="G83" s="33">
        <v>7</v>
      </c>
      <c r="H83" s="33" t="s">
        <v>35</v>
      </c>
      <c r="I83" s="34">
        <v>9.144</v>
      </c>
      <c r="J83" s="34">
        <v>1.8288000000000002</v>
      </c>
      <c r="K83" s="3">
        <v>155</v>
      </c>
      <c r="L83" s="53"/>
      <c r="M83" s="33"/>
      <c r="N83" s="33"/>
      <c r="O83" s="33" t="s">
        <v>37</v>
      </c>
      <c r="P83" s="33"/>
      <c r="Q83" s="33"/>
      <c r="R83" s="33"/>
      <c r="S83" s="33"/>
      <c r="T83" s="3"/>
      <c r="U83" s="3"/>
    </row>
    <row r="84" spans="1:21" ht="12.75" hidden="1">
      <c r="A84" s="58">
        <v>57</v>
      </c>
      <c r="B84" s="3" t="s">
        <v>326</v>
      </c>
      <c r="C84" s="35">
        <v>3.429</v>
      </c>
      <c r="D84" s="3">
        <v>186</v>
      </c>
      <c r="E84" s="33" t="s">
        <v>145</v>
      </c>
      <c r="F84" s="33" t="s">
        <v>41</v>
      </c>
      <c r="G84" s="33">
        <v>8</v>
      </c>
      <c r="H84" s="33" t="s">
        <v>35</v>
      </c>
      <c r="I84" s="34">
        <v>15.24</v>
      </c>
      <c r="J84" s="34">
        <v>1.2192</v>
      </c>
      <c r="K84" s="3">
        <v>160</v>
      </c>
      <c r="L84" s="53"/>
      <c r="M84" s="33"/>
      <c r="N84" s="33"/>
      <c r="O84" s="33" t="s">
        <v>37</v>
      </c>
      <c r="P84" s="33"/>
      <c r="Q84" s="33"/>
      <c r="R84" s="33"/>
      <c r="S84" s="33"/>
      <c r="T84" s="3"/>
      <c r="U84" s="3"/>
    </row>
    <row r="85" spans="1:21" ht="12.75" hidden="1">
      <c r="A85" s="57">
        <v>58</v>
      </c>
      <c r="B85" s="3" t="s">
        <v>329</v>
      </c>
      <c r="C85" s="35">
        <v>4.4958</v>
      </c>
      <c r="D85" s="3">
        <v>344</v>
      </c>
      <c r="E85" s="33" t="s">
        <v>145</v>
      </c>
      <c r="F85" s="33" t="s">
        <v>34</v>
      </c>
      <c r="G85" s="33">
        <v>8</v>
      </c>
      <c r="H85" s="33" t="s">
        <v>145</v>
      </c>
      <c r="I85" s="34">
        <v>4.8768</v>
      </c>
      <c r="J85" s="34">
        <v>1.8288000000000002</v>
      </c>
      <c r="K85" s="3">
        <v>160</v>
      </c>
      <c r="L85" s="53"/>
      <c r="M85" s="33"/>
      <c r="N85" s="33"/>
      <c r="O85" s="33" t="s">
        <v>37</v>
      </c>
      <c r="P85" s="33"/>
      <c r="Q85" s="33"/>
      <c r="R85" s="33"/>
      <c r="S85" s="33"/>
      <c r="T85" s="3"/>
      <c r="U85" s="3"/>
    </row>
    <row r="86" spans="1:21" ht="12.75" hidden="1">
      <c r="A86" s="58">
        <v>59</v>
      </c>
      <c r="B86" s="3" t="s">
        <v>328</v>
      </c>
      <c r="C86" s="35">
        <v>3.429</v>
      </c>
      <c r="D86" s="3">
        <v>47</v>
      </c>
      <c r="E86" s="33" t="s">
        <v>145</v>
      </c>
      <c r="F86" s="33" t="s">
        <v>34</v>
      </c>
      <c r="G86" s="33">
        <v>8</v>
      </c>
      <c r="H86" s="33" t="s">
        <v>35</v>
      </c>
      <c r="I86" s="34">
        <v>4.8768</v>
      </c>
      <c r="J86" s="34">
        <v>1.6764000000000001</v>
      </c>
      <c r="K86" s="3">
        <v>165</v>
      </c>
      <c r="L86" s="53"/>
      <c r="M86" s="33"/>
      <c r="N86" s="33" t="s">
        <v>37</v>
      </c>
      <c r="O86" s="33"/>
      <c r="P86" s="33"/>
      <c r="Q86" s="33"/>
      <c r="R86" s="33"/>
      <c r="S86" s="33"/>
      <c r="T86" s="3"/>
      <c r="U86" s="3"/>
    </row>
    <row r="87" ht="12.75" hidden="1">
      <c r="A87" s="57">
        <v>60</v>
      </c>
    </row>
    <row r="88" ht="12.75" hidden="1">
      <c r="A88" s="58">
        <v>61</v>
      </c>
    </row>
    <row r="89" ht="12.75" hidden="1">
      <c r="A89" s="57">
        <v>62</v>
      </c>
    </row>
    <row r="90" ht="12.75" hidden="1">
      <c r="A90" s="58">
        <v>63</v>
      </c>
    </row>
    <row r="91" ht="12.75" hidden="1">
      <c r="A91" s="57">
        <v>64</v>
      </c>
    </row>
    <row r="92" ht="12.75" hidden="1">
      <c r="A92" s="58">
        <v>65</v>
      </c>
    </row>
    <row r="93" ht="12.75" hidden="1">
      <c r="A93" s="57">
        <v>66</v>
      </c>
    </row>
    <row r="94" ht="12.75" hidden="1">
      <c r="A94" s="58">
        <v>67</v>
      </c>
    </row>
    <row r="95" ht="12.75" hidden="1">
      <c r="A95" s="57">
        <v>68</v>
      </c>
    </row>
    <row r="96" ht="12.75" hidden="1">
      <c r="A96" s="58">
        <v>69</v>
      </c>
    </row>
    <row r="97" ht="12.75" hidden="1">
      <c r="A97" s="57">
        <v>70</v>
      </c>
    </row>
    <row r="98" ht="12.75" hidden="1">
      <c r="A98" s="58">
        <v>71</v>
      </c>
    </row>
    <row r="99" ht="12.75" hidden="1">
      <c r="A99" s="57">
        <v>72</v>
      </c>
    </row>
    <row r="100" ht="12.75" hidden="1">
      <c r="A100" s="58">
        <v>73</v>
      </c>
    </row>
    <row r="101" ht="12.75" hidden="1">
      <c r="A101" s="57">
        <v>74</v>
      </c>
    </row>
    <row r="102" ht="12.75" hidden="1">
      <c r="A102" s="58">
        <v>75</v>
      </c>
    </row>
    <row r="103" ht="12.75" hidden="1">
      <c r="A103" s="57">
        <v>76</v>
      </c>
    </row>
    <row r="104" ht="12.75" hidden="1">
      <c r="A104" s="58">
        <v>77</v>
      </c>
    </row>
    <row r="105" ht="12.75" hidden="1">
      <c r="A105" s="57">
        <v>78</v>
      </c>
    </row>
    <row r="106" ht="12.75" hidden="1">
      <c r="A106" s="58">
        <v>79</v>
      </c>
    </row>
    <row r="107" ht="12.75" hidden="1">
      <c r="A107" s="57">
        <v>80</v>
      </c>
    </row>
    <row r="108" ht="12.75" hidden="1">
      <c r="A108" s="58">
        <v>81</v>
      </c>
    </row>
    <row r="109" ht="12.75" hidden="1">
      <c r="A109" s="57">
        <v>82</v>
      </c>
    </row>
    <row r="110" ht="12.75" hidden="1">
      <c r="A110" s="58">
        <v>83</v>
      </c>
    </row>
    <row r="111" ht="12.75" hidden="1">
      <c r="A111" s="57">
        <v>84</v>
      </c>
    </row>
    <row r="112" ht="12.75" hidden="1">
      <c r="A112" s="58">
        <v>85</v>
      </c>
    </row>
    <row r="113" ht="12.75" hidden="1">
      <c r="A113" s="57">
        <v>86</v>
      </c>
    </row>
    <row r="114" ht="12.75" hidden="1">
      <c r="A114" s="58">
        <v>87</v>
      </c>
    </row>
    <row r="115" ht="12.75" hidden="1">
      <c r="A115" s="57">
        <v>88</v>
      </c>
    </row>
    <row r="116" ht="12.75" hidden="1">
      <c r="A116" s="58">
        <v>89</v>
      </c>
    </row>
    <row r="117" ht="12.75" hidden="1">
      <c r="A117" s="57">
        <v>90</v>
      </c>
    </row>
    <row r="118" ht="12.75" hidden="1">
      <c r="A118" s="58">
        <v>91</v>
      </c>
    </row>
    <row r="119" ht="12.75" hidden="1">
      <c r="A119" s="57">
        <v>92</v>
      </c>
    </row>
    <row r="120" ht="12.75" hidden="1">
      <c r="A120" s="58">
        <v>93</v>
      </c>
    </row>
    <row r="121" ht="12.75" hidden="1">
      <c r="A121" s="57">
        <v>94</v>
      </c>
    </row>
    <row r="122" ht="12.75" hidden="1">
      <c r="A122" s="58">
        <v>95</v>
      </c>
    </row>
    <row r="123" ht="12.75" hidden="1">
      <c r="A123" s="57">
        <v>96</v>
      </c>
    </row>
    <row r="124" ht="12.75" hidden="1">
      <c r="A124" s="58">
        <v>97</v>
      </c>
    </row>
    <row r="125" ht="12.75" hidden="1">
      <c r="A125" s="57">
        <v>98</v>
      </c>
    </row>
    <row r="126" ht="12.75" hidden="1">
      <c r="A126" s="58">
        <v>99</v>
      </c>
    </row>
    <row r="127" ht="12.75" hidden="1">
      <c r="A127" s="57">
        <v>100</v>
      </c>
    </row>
    <row r="128" ht="12.75" hidden="1">
      <c r="A128" s="58">
        <v>101</v>
      </c>
    </row>
    <row r="129" ht="12.75" hidden="1">
      <c r="A129" s="57">
        <v>102</v>
      </c>
    </row>
    <row r="130" ht="12.75" hidden="1">
      <c r="A130" s="58">
        <v>103</v>
      </c>
    </row>
    <row r="131" ht="12.75" hidden="1">
      <c r="A131" s="57">
        <v>104</v>
      </c>
    </row>
    <row r="132" ht="12.75" hidden="1">
      <c r="A132" s="58">
        <v>105</v>
      </c>
    </row>
    <row r="133" ht="12.75" hidden="1">
      <c r="A133" s="57">
        <v>106</v>
      </c>
    </row>
    <row r="134" ht="12.75" hidden="1">
      <c r="A134" s="58">
        <v>107</v>
      </c>
    </row>
    <row r="135" ht="12.75" hidden="1">
      <c r="A135" s="57">
        <v>108</v>
      </c>
    </row>
    <row r="136" ht="12.75" hidden="1">
      <c r="A136" s="58">
        <v>109</v>
      </c>
    </row>
    <row r="137" ht="12.75" hidden="1">
      <c r="A137" s="57">
        <v>110</v>
      </c>
    </row>
    <row r="138" ht="12.75" hidden="1">
      <c r="A138" s="58">
        <v>111</v>
      </c>
    </row>
    <row r="139" ht="12.75" hidden="1">
      <c r="A139" s="57">
        <v>112</v>
      </c>
    </row>
    <row r="140" ht="12.75" hidden="1">
      <c r="A140" s="58">
        <v>113</v>
      </c>
    </row>
    <row r="141" ht="12.75" hidden="1">
      <c r="A141" s="57">
        <v>114</v>
      </c>
    </row>
    <row r="142" ht="12.75" hidden="1">
      <c r="A142" s="58">
        <v>115</v>
      </c>
    </row>
    <row r="143" ht="12.75" hidden="1">
      <c r="A143" s="57">
        <v>116</v>
      </c>
    </row>
    <row r="144" ht="12.75" hidden="1">
      <c r="A144" s="58">
        <v>117</v>
      </c>
    </row>
    <row r="145" ht="12.75" hidden="1">
      <c r="A145" s="57">
        <v>118</v>
      </c>
    </row>
    <row r="146" ht="12.75" hidden="1">
      <c r="A146" s="58">
        <v>119</v>
      </c>
    </row>
    <row r="147" ht="12.75" hidden="1">
      <c r="A147" s="57">
        <v>120</v>
      </c>
    </row>
    <row r="148" ht="12.75" hidden="1">
      <c r="A148" s="58">
        <v>121</v>
      </c>
    </row>
    <row r="149" ht="12.75" hidden="1">
      <c r="A149" s="57">
        <v>122</v>
      </c>
    </row>
    <row r="150" ht="12.75" hidden="1">
      <c r="A150" s="58">
        <v>123</v>
      </c>
    </row>
    <row r="151" ht="12.75" hidden="1">
      <c r="A151" s="57">
        <v>124</v>
      </c>
    </row>
    <row r="152" ht="12.75" hidden="1">
      <c r="A152" s="58">
        <v>125</v>
      </c>
    </row>
    <row r="153" ht="12.75" hidden="1">
      <c r="A153" s="57">
        <v>126</v>
      </c>
    </row>
    <row r="154" ht="12.75" hidden="1">
      <c r="A154" s="58">
        <v>127</v>
      </c>
    </row>
    <row r="155" ht="12.75" hidden="1">
      <c r="A155" s="57">
        <v>128</v>
      </c>
    </row>
    <row r="156" ht="12.75" hidden="1">
      <c r="A156" s="58">
        <v>129</v>
      </c>
    </row>
    <row r="157" ht="12.75" hidden="1">
      <c r="A157" s="57">
        <v>130</v>
      </c>
    </row>
    <row r="158" ht="12.75" hidden="1">
      <c r="A158" s="58">
        <v>131</v>
      </c>
    </row>
    <row r="159" ht="12.75" hidden="1">
      <c r="A159" s="57">
        <v>132</v>
      </c>
    </row>
    <row r="160" ht="12.75" hidden="1">
      <c r="A160" s="58">
        <v>133</v>
      </c>
    </row>
    <row r="161" ht="12.75" hidden="1">
      <c r="A161" s="57">
        <v>134</v>
      </c>
    </row>
    <row r="162" ht="12.75" hidden="1">
      <c r="A162" s="58">
        <v>135</v>
      </c>
    </row>
    <row r="163" ht="12.75" hidden="1">
      <c r="A163" s="57">
        <v>136</v>
      </c>
    </row>
    <row r="164" ht="12.75" hidden="1">
      <c r="A164" s="58">
        <v>137</v>
      </c>
    </row>
    <row r="165" ht="12.75" hidden="1">
      <c r="A165" s="57">
        <v>138</v>
      </c>
    </row>
    <row r="166" ht="12.75" hidden="1">
      <c r="A166" s="58">
        <v>139</v>
      </c>
    </row>
    <row r="167" ht="12.75" hidden="1">
      <c r="A167" s="57">
        <v>140</v>
      </c>
    </row>
    <row r="168" ht="12.75" hidden="1">
      <c r="A168" s="58">
        <v>141</v>
      </c>
    </row>
    <row r="169" ht="12.75" hidden="1">
      <c r="A169" s="57">
        <v>142</v>
      </c>
    </row>
    <row r="170" ht="12.75" hidden="1">
      <c r="A170" s="58">
        <v>143</v>
      </c>
    </row>
    <row r="171" ht="12.75" hidden="1">
      <c r="A171" s="57">
        <v>144</v>
      </c>
    </row>
    <row r="172" ht="12.75" hidden="1">
      <c r="A172" s="58">
        <v>145</v>
      </c>
    </row>
    <row r="173" ht="12.75" hidden="1">
      <c r="A173" s="57">
        <v>146</v>
      </c>
    </row>
    <row r="174" ht="12.75" hidden="1">
      <c r="A174" s="58">
        <v>147</v>
      </c>
    </row>
    <row r="175" ht="12.75" hidden="1">
      <c r="A175" s="57">
        <v>148</v>
      </c>
    </row>
    <row r="176" ht="12.75" hidden="1">
      <c r="A176" s="58">
        <v>149</v>
      </c>
    </row>
    <row r="177" ht="12.75" hidden="1">
      <c r="A177" s="57">
        <v>150</v>
      </c>
    </row>
    <row r="178" ht="12.75" hidden="1">
      <c r="A178" s="58">
        <v>151</v>
      </c>
    </row>
    <row r="179" ht="12.75" hidden="1">
      <c r="A179" s="57">
        <v>152</v>
      </c>
    </row>
    <row r="180" ht="12.75" hidden="1">
      <c r="A180" s="58">
        <v>153</v>
      </c>
    </row>
    <row r="181" ht="12.75" hidden="1">
      <c r="A181" s="57">
        <v>154</v>
      </c>
    </row>
    <row r="182" ht="12.75" hidden="1">
      <c r="A182" s="58">
        <v>155</v>
      </c>
    </row>
    <row r="183" ht="12.75" hidden="1">
      <c r="A183" s="57">
        <v>156</v>
      </c>
    </row>
    <row r="184" ht="12.75" hidden="1">
      <c r="A184" s="58">
        <v>157</v>
      </c>
    </row>
    <row r="185" ht="12.75" hidden="1">
      <c r="A185" s="57">
        <v>158</v>
      </c>
    </row>
    <row r="186" ht="12.75" hidden="1">
      <c r="A186" s="58">
        <v>159</v>
      </c>
    </row>
    <row r="187" ht="12.75" hidden="1">
      <c r="A187" s="57">
        <v>160</v>
      </c>
    </row>
    <row r="188" ht="12.75" hidden="1">
      <c r="A188" s="58">
        <v>161</v>
      </c>
    </row>
    <row r="189" ht="12.75" hidden="1">
      <c r="A189" s="57">
        <v>162</v>
      </c>
    </row>
    <row r="190" ht="12.75" hidden="1">
      <c r="A190" s="58">
        <v>163</v>
      </c>
    </row>
    <row r="191" ht="12.75" hidden="1">
      <c r="A191" s="57">
        <v>164</v>
      </c>
    </row>
    <row r="192" ht="12.75" hidden="1">
      <c r="A192" s="58">
        <v>165</v>
      </c>
    </row>
    <row r="193" ht="12.75" hidden="1">
      <c r="A193" s="57">
        <v>166</v>
      </c>
    </row>
    <row r="194" ht="12.75" hidden="1">
      <c r="A194" s="58">
        <v>167</v>
      </c>
    </row>
    <row r="195" ht="12.75" hidden="1">
      <c r="A195" s="57">
        <v>168</v>
      </c>
    </row>
    <row r="196" ht="12.75" hidden="1">
      <c r="A196" s="58">
        <v>169</v>
      </c>
    </row>
    <row r="197" ht="12.75" hidden="1">
      <c r="A197" s="57">
        <v>170</v>
      </c>
    </row>
    <row r="198" ht="12.75" hidden="1">
      <c r="A198" s="58">
        <v>171</v>
      </c>
    </row>
    <row r="199" ht="12.75" hidden="1">
      <c r="A199" s="57">
        <v>172</v>
      </c>
    </row>
    <row r="200" ht="12.75" hidden="1">
      <c r="A200" s="58">
        <v>173</v>
      </c>
    </row>
    <row r="201" ht="12.75" hidden="1">
      <c r="A201" s="57">
        <v>174</v>
      </c>
    </row>
    <row r="202" ht="12.75" hidden="1">
      <c r="A202" s="58">
        <v>175</v>
      </c>
    </row>
    <row r="203" ht="12.75" hidden="1">
      <c r="A203" s="57">
        <v>176</v>
      </c>
    </row>
    <row r="204" ht="12.75" hidden="1">
      <c r="A204" s="58">
        <v>177</v>
      </c>
    </row>
    <row r="205" ht="12.75" hidden="1">
      <c r="A205" s="57">
        <v>178</v>
      </c>
    </row>
    <row r="206" ht="12.75" hidden="1">
      <c r="A206" s="58">
        <v>179</v>
      </c>
    </row>
    <row r="207" ht="12.75" hidden="1">
      <c r="A207" s="57">
        <v>180</v>
      </c>
    </row>
    <row r="208" ht="12.75" hidden="1">
      <c r="A208" s="58">
        <v>181</v>
      </c>
    </row>
    <row r="209" ht="12.75" hidden="1">
      <c r="A209" s="57">
        <v>182</v>
      </c>
    </row>
    <row r="210" ht="12.75" hidden="1">
      <c r="A210" s="58">
        <v>183</v>
      </c>
    </row>
    <row r="211" ht="12.75" hidden="1">
      <c r="A211" s="57">
        <v>184</v>
      </c>
    </row>
    <row r="212" ht="12.75" hidden="1">
      <c r="A212" s="58">
        <v>185</v>
      </c>
    </row>
    <row r="213" ht="12.75" hidden="1">
      <c r="A213" s="57">
        <v>186</v>
      </c>
    </row>
    <row r="214" ht="12.75" hidden="1">
      <c r="A214" s="58">
        <v>187</v>
      </c>
    </row>
    <row r="215" ht="12.75" hidden="1">
      <c r="A215" s="57">
        <v>188</v>
      </c>
    </row>
    <row r="216" ht="12.75" hidden="1">
      <c r="A216" s="58">
        <v>189</v>
      </c>
    </row>
    <row r="217" ht="12.75" hidden="1">
      <c r="A217" s="57">
        <v>190</v>
      </c>
    </row>
    <row r="218" ht="12.75" hidden="1">
      <c r="A218" s="58">
        <v>191</v>
      </c>
    </row>
    <row r="219" ht="12.75" hidden="1">
      <c r="A219" s="57">
        <v>192</v>
      </c>
    </row>
    <row r="220" ht="12.75" hidden="1">
      <c r="A220" s="58">
        <v>193</v>
      </c>
    </row>
    <row r="221" ht="12.75" hidden="1">
      <c r="A221" s="57">
        <v>194</v>
      </c>
    </row>
    <row r="222" ht="12.75" hidden="1">
      <c r="A222" s="58">
        <v>195</v>
      </c>
    </row>
    <row r="223" ht="12.75" hidden="1">
      <c r="A223" s="57">
        <v>196</v>
      </c>
    </row>
    <row r="224" ht="12.75" hidden="1">
      <c r="A224" s="58">
        <v>197</v>
      </c>
    </row>
    <row r="225" ht="12.75" hidden="1">
      <c r="A225" s="57">
        <v>198</v>
      </c>
    </row>
    <row r="226" ht="12.75" hidden="1">
      <c r="A226" s="58">
        <v>199</v>
      </c>
    </row>
    <row r="227" ht="12.75" hidden="1">
      <c r="A227" s="57">
        <v>200</v>
      </c>
    </row>
    <row r="228" ht="12.75" hidden="1">
      <c r="A228" s="58">
        <v>201</v>
      </c>
    </row>
    <row r="229" ht="12.75" hidden="1">
      <c r="A229" s="57">
        <v>202</v>
      </c>
    </row>
    <row r="230" ht="12.75" hidden="1">
      <c r="A230" s="58">
        <v>203</v>
      </c>
    </row>
    <row r="231" ht="12.75" hidden="1">
      <c r="A231" s="57">
        <v>204</v>
      </c>
    </row>
    <row r="232" ht="12.75" hidden="1">
      <c r="A232" s="58">
        <v>205</v>
      </c>
    </row>
    <row r="233" ht="12.75" hidden="1">
      <c r="A233" s="57">
        <v>206</v>
      </c>
    </row>
    <row r="234" ht="12.75" hidden="1">
      <c r="A234" s="58">
        <v>207</v>
      </c>
    </row>
    <row r="235" ht="12.75" hidden="1">
      <c r="A235" s="57">
        <v>208</v>
      </c>
    </row>
    <row r="236" ht="12.75" hidden="1">
      <c r="A236" s="58">
        <v>209</v>
      </c>
    </row>
    <row r="237" ht="12.75" hidden="1">
      <c r="A237" s="57">
        <v>210</v>
      </c>
    </row>
    <row r="238" ht="12.75" hidden="1">
      <c r="A238" s="58">
        <v>211</v>
      </c>
    </row>
    <row r="239" ht="12.75" hidden="1">
      <c r="A239" s="57">
        <v>212</v>
      </c>
    </row>
    <row r="240" ht="12.75" hidden="1">
      <c r="A240" s="58">
        <v>213</v>
      </c>
    </row>
    <row r="241" ht="12.75" hidden="1">
      <c r="A241" s="57">
        <v>214</v>
      </c>
    </row>
    <row r="242" ht="12.75" hidden="1">
      <c r="A242" s="58">
        <v>215</v>
      </c>
    </row>
    <row r="243" ht="12.75" hidden="1">
      <c r="A243" s="57">
        <v>216</v>
      </c>
    </row>
    <row r="244" ht="12.75" hidden="1">
      <c r="A244" s="58">
        <v>217</v>
      </c>
    </row>
    <row r="245" ht="12.75" hidden="1">
      <c r="A245" s="57">
        <v>218</v>
      </c>
    </row>
    <row r="246" ht="12.75" hidden="1">
      <c r="A246" s="58">
        <v>219</v>
      </c>
    </row>
    <row r="247" ht="12.75" hidden="1">
      <c r="A247" s="57">
        <v>220</v>
      </c>
    </row>
    <row r="248" ht="12.75" hidden="1">
      <c r="A248" s="58">
        <v>221</v>
      </c>
    </row>
    <row r="249" ht="12.75" hidden="1">
      <c r="A249" s="57">
        <v>222</v>
      </c>
    </row>
    <row r="250" ht="12.75" hidden="1">
      <c r="A250" s="58">
        <v>223</v>
      </c>
    </row>
    <row r="251" ht="12.75" hidden="1">
      <c r="A251" s="57">
        <v>224</v>
      </c>
    </row>
    <row r="252" ht="12.75" hidden="1">
      <c r="A252" s="58">
        <v>225</v>
      </c>
    </row>
    <row r="253" ht="12.75" hidden="1">
      <c r="A253" s="57">
        <v>226</v>
      </c>
    </row>
    <row r="254" ht="12.75" hidden="1">
      <c r="A254" s="58">
        <v>227</v>
      </c>
    </row>
    <row r="255" ht="12.75" hidden="1">
      <c r="A255" s="57">
        <v>228</v>
      </c>
    </row>
    <row r="256" ht="12.75" hidden="1">
      <c r="A256" s="58">
        <v>229</v>
      </c>
    </row>
    <row r="257" ht="12.75" hidden="1">
      <c r="A257" s="57">
        <v>230</v>
      </c>
    </row>
    <row r="258" ht="12.75" hidden="1">
      <c r="A258" s="58">
        <v>231</v>
      </c>
    </row>
    <row r="259" ht="12.75" hidden="1">
      <c r="A259" s="57">
        <v>232</v>
      </c>
    </row>
    <row r="260" ht="12.75" hidden="1">
      <c r="A260" s="58">
        <v>233</v>
      </c>
    </row>
    <row r="261" ht="12.75" hidden="1">
      <c r="A261" s="57">
        <v>234</v>
      </c>
    </row>
    <row r="262" ht="12.75" hidden="1">
      <c r="A262" s="58">
        <v>235</v>
      </c>
    </row>
    <row r="263" ht="12.75" hidden="1">
      <c r="A263" s="57">
        <v>236</v>
      </c>
    </row>
    <row r="264" ht="12.75" hidden="1">
      <c r="A264" s="58">
        <v>237</v>
      </c>
    </row>
    <row r="265" ht="12.75" hidden="1">
      <c r="A265" s="57">
        <v>238</v>
      </c>
    </row>
    <row r="266" ht="12.75" hidden="1">
      <c r="A266" s="58">
        <v>239</v>
      </c>
    </row>
    <row r="267" ht="12.75" hidden="1">
      <c r="A267" s="57">
        <v>240</v>
      </c>
    </row>
    <row r="268" ht="12.75" hidden="1">
      <c r="A268" s="58">
        <v>241</v>
      </c>
    </row>
    <row r="269" ht="12.75" hidden="1">
      <c r="A269" s="57">
        <v>242</v>
      </c>
    </row>
    <row r="270" ht="12.75" hidden="1">
      <c r="A270" s="58">
        <v>243</v>
      </c>
    </row>
    <row r="271" ht="12.75" hidden="1">
      <c r="A271" s="57">
        <v>244</v>
      </c>
    </row>
    <row r="272" ht="12.75" hidden="1">
      <c r="A272" s="58">
        <v>245</v>
      </c>
    </row>
    <row r="273" ht="12.75" hidden="1">
      <c r="A273" s="57">
        <v>246</v>
      </c>
    </row>
    <row r="274" ht="12.75" hidden="1">
      <c r="A274" s="58">
        <v>247</v>
      </c>
    </row>
    <row r="275" ht="12.75" hidden="1">
      <c r="A275" s="57">
        <v>248</v>
      </c>
    </row>
    <row r="276" ht="12.75" hidden="1">
      <c r="A276" s="58">
        <v>249</v>
      </c>
    </row>
    <row r="277" ht="12.75" hidden="1">
      <c r="A277" s="57">
        <v>250</v>
      </c>
    </row>
    <row r="278" ht="12.75" hidden="1">
      <c r="A278" s="58">
        <v>251</v>
      </c>
    </row>
    <row r="279" ht="12.75" hidden="1">
      <c r="A279" s="57">
        <v>252</v>
      </c>
    </row>
    <row r="280" ht="12.75" hidden="1">
      <c r="A280" s="58">
        <v>253</v>
      </c>
    </row>
    <row r="281" ht="12.75" hidden="1">
      <c r="A281" s="57">
        <v>254</v>
      </c>
    </row>
    <row r="282" ht="12.75" hidden="1">
      <c r="A282" s="58">
        <v>255</v>
      </c>
    </row>
    <row r="283" ht="12.75" hidden="1">
      <c r="A283" s="57">
        <v>256</v>
      </c>
    </row>
    <row r="284" ht="12.75" hidden="1">
      <c r="A284" s="58">
        <v>257</v>
      </c>
    </row>
    <row r="285" ht="12.75" hidden="1">
      <c r="A285" s="57">
        <v>258</v>
      </c>
    </row>
    <row r="286" ht="12.75" hidden="1">
      <c r="A286" s="58">
        <v>259</v>
      </c>
    </row>
    <row r="287" ht="12.75" hidden="1">
      <c r="A287" s="57">
        <v>260</v>
      </c>
    </row>
    <row r="288" ht="12.75" hidden="1">
      <c r="A288" s="58">
        <v>261</v>
      </c>
    </row>
    <row r="289" ht="12.75" hidden="1">
      <c r="A289" s="57">
        <v>262</v>
      </c>
    </row>
    <row r="290" ht="12.75" hidden="1">
      <c r="A290" s="58">
        <v>263</v>
      </c>
    </row>
    <row r="291" ht="12.75" hidden="1">
      <c r="A291" s="57">
        <v>264</v>
      </c>
    </row>
    <row r="292" ht="12.75" hidden="1">
      <c r="A292" s="58">
        <v>265</v>
      </c>
    </row>
    <row r="293" ht="12.75" hidden="1">
      <c r="A293" s="57">
        <v>266</v>
      </c>
    </row>
    <row r="294" ht="12.75" hidden="1">
      <c r="A294" s="58">
        <v>267</v>
      </c>
    </row>
    <row r="295" ht="12.75" hidden="1">
      <c r="A295" s="57">
        <v>268</v>
      </c>
    </row>
    <row r="296" ht="12.75" hidden="1">
      <c r="A296" s="58">
        <v>269</v>
      </c>
    </row>
    <row r="297" ht="12.75" hidden="1">
      <c r="A297" s="57">
        <v>270</v>
      </c>
    </row>
    <row r="298" ht="12.75" hidden="1">
      <c r="A298" s="58">
        <v>271</v>
      </c>
    </row>
    <row r="299" ht="12.75" hidden="1">
      <c r="A299" s="57">
        <v>272</v>
      </c>
    </row>
    <row r="300" ht="12.75" hidden="1">
      <c r="A300" s="58">
        <v>273</v>
      </c>
    </row>
    <row r="301" ht="12.75" hidden="1">
      <c r="A301" s="57">
        <v>274</v>
      </c>
    </row>
    <row r="302" ht="12.75" hidden="1">
      <c r="A302" s="58">
        <v>275</v>
      </c>
    </row>
    <row r="303" ht="12.75" hidden="1">
      <c r="A303" s="57">
        <v>276</v>
      </c>
    </row>
    <row r="304" ht="12.75" hidden="1">
      <c r="A304" s="58">
        <v>277</v>
      </c>
    </row>
    <row r="305" ht="12.75" hidden="1">
      <c r="A305" s="57">
        <v>278</v>
      </c>
    </row>
    <row r="306" ht="12.75" hidden="1">
      <c r="A306" s="58">
        <v>279</v>
      </c>
    </row>
    <row r="307" ht="12.75" hidden="1">
      <c r="A307" s="57">
        <v>280</v>
      </c>
    </row>
    <row r="308" ht="12.75" hidden="1">
      <c r="A308" s="58">
        <v>281</v>
      </c>
    </row>
    <row r="309" ht="12.75" hidden="1">
      <c r="A309" s="57">
        <v>282</v>
      </c>
    </row>
    <row r="310" ht="12.75" hidden="1">
      <c r="A310" s="58">
        <v>283</v>
      </c>
    </row>
    <row r="311" ht="12.75" hidden="1">
      <c r="A311" s="57">
        <v>284</v>
      </c>
    </row>
    <row r="312" ht="12.75" hidden="1">
      <c r="A312" s="58">
        <v>285</v>
      </c>
    </row>
    <row r="313" ht="12.75" hidden="1">
      <c r="A313" s="57">
        <v>286</v>
      </c>
    </row>
    <row r="314" ht="12.75" hidden="1">
      <c r="A314" s="58">
        <v>287</v>
      </c>
    </row>
    <row r="315" ht="12.75" hidden="1">
      <c r="A315" s="57">
        <v>288</v>
      </c>
    </row>
    <row r="316" ht="12.75" hidden="1">
      <c r="A316" s="58">
        <v>289</v>
      </c>
    </row>
    <row r="317" ht="12.75" hidden="1">
      <c r="A317" s="57">
        <v>290</v>
      </c>
    </row>
    <row r="318" ht="12.75" hidden="1">
      <c r="A318" s="58">
        <v>291</v>
      </c>
    </row>
    <row r="319" ht="12.75" hidden="1">
      <c r="A319" s="57">
        <v>292</v>
      </c>
    </row>
    <row r="320" ht="12.75" hidden="1">
      <c r="A320" s="58">
        <v>293</v>
      </c>
    </row>
    <row r="321" ht="12.75" hidden="1">
      <c r="A321" s="57">
        <v>294</v>
      </c>
    </row>
    <row r="322" ht="12.75" hidden="1">
      <c r="A322" s="58">
        <v>295</v>
      </c>
    </row>
    <row r="323" ht="12.75" hidden="1">
      <c r="A323" s="57">
        <v>296</v>
      </c>
    </row>
    <row r="324" ht="12.75" hidden="1">
      <c r="A324" s="58">
        <v>297</v>
      </c>
    </row>
    <row r="325" ht="12.75" hidden="1">
      <c r="A325" s="57">
        <v>298</v>
      </c>
    </row>
    <row r="326" ht="12.75" hidden="1">
      <c r="A326" s="58">
        <v>299</v>
      </c>
    </row>
    <row r="327" ht="12.75" hidden="1">
      <c r="A327" s="57">
        <v>300</v>
      </c>
    </row>
    <row r="328" ht="12.75" hidden="1">
      <c r="A328" s="58">
        <v>301</v>
      </c>
    </row>
    <row r="329" ht="12.75" hidden="1">
      <c r="A329" s="57">
        <v>302</v>
      </c>
    </row>
    <row r="330" ht="12.75" hidden="1">
      <c r="A330" s="58">
        <v>303</v>
      </c>
    </row>
    <row r="331" ht="12.75" hidden="1">
      <c r="A331" s="57">
        <v>304</v>
      </c>
    </row>
    <row r="332" ht="12.75" hidden="1">
      <c r="A332" s="58">
        <v>305</v>
      </c>
    </row>
    <row r="333" ht="12.75" hidden="1">
      <c r="A333" s="57">
        <v>306</v>
      </c>
    </row>
    <row r="334" ht="12.75" hidden="1">
      <c r="A334" s="58">
        <v>307</v>
      </c>
    </row>
    <row r="335" ht="12.75" hidden="1">
      <c r="A335" s="57">
        <v>308</v>
      </c>
    </row>
    <row r="336" ht="12.75" hidden="1">
      <c r="A336" s="58">
        <v>309</v>
      </c>
    </row>
    <row r="337" ht="12.75" hidden="1">
      <c r="A337" s="57">
        <v>310</v>
      </c>
    </row>
    <row r="338" ht="12.75" hidden="1">
      <c r="A338" s="58">
        <v>311</v>
      </c>
    </row>
    <row r="339" ht="12.75" hidden="1">
      <c r="A339" s="57">
        <v>312</v>
      </c>
    </row>
    <row r="340" ht="12.75" hidden="1">
      <c r="A340" s="58">
        <v>313</v>
      </c>
    </row>
    <row r="341" ht="12.75" hidden="1">
      <c r="A341" s="57">
        <v>314</v>
      </c>
    </row>
    <row r="342" ht="12.75" hidden="1">
      <c r="A342" s="58">
        <v>315</v>
      </c>
    </row>
    <row r="343" ht="12.75" hidden="1">
      <c r="A343" s="57">
        <v>316</v>
      </c>
    </row>
    <row r="344" ht="12.75" hidden="1">
      <c r="A344" s="58">
        <v>317</v>
      </c>
    </row>
    <row r="345" ht="12.75" hidden="1">
      <c r="A345" s="57">
        <v>318</v>
      </c>
    </row>
    <row r="346" ht="12.75" hidden="1">
      <c r="A346" s="58">
        <v>319</v>
      </c>
    </row>
    <row r="347" ht="12.75" hidden="1">
      <c r="A347" s="57">
        <v>320</v>
      </c>
    </row>
    <row r="348" ht="12.75" hidden="1">
      <c r="A348" s="58">
        <v>321</v>
      </c>
    </row>
    <row r="349" ht="12.75" hidden="1">
      <c r="A349" s="57">
        <v>322</v>
      </c>
    </row>
    <row r="350" ht="12.75" hidden="1">
      <c r="A350" s="58">
        <v>323</v>
      </c>
    </row>
    <row r="351" ht="12.75" hidden="1">
      <c r="A351" s="57">
        <v>324</v>
      </c>
    </row>
    <row r="352" ht="12.75" hidden="1">
      <c r="A352" s="58">
        <v>325</v>
      </c>
    </row>
    <row r="353" ht="12.75" hidden="1">
      <c r="A353" s="57">
        <v>326</v>
      </c>
    </row>
    <row r="354" ht="12.75" hidden="1">
      <c r="A354" s="58">
        <v>327</v>
      </c>
    </row>
    <row r="355" ht="12.75" hidden="1">
      <c r="A355" s="57">
        <v>328</v>
      </c>
    </row>
    <row r="356" ht="12.75" hidden="1">
      <c r="A356" s="58">
        <v>329</v>
      </c>
    </row>
    <row r="357" ht="12.75" hidden="1">
      <c r="A357" s="57">
        <v>330</v>
      </c>
    </row>
    <row r="358" ht="12.75" hidden="1">
      <c r="A358" s="58">
        <v>331</v>
      </c>
    </row>
    <row r="359" ht="12.75" hidden="1">
      <c r="A359" s="57">
        <v>332</v>
      </c>
    </row>
    <row r="360" ht="12.75" hidden="1">
      <c r="A360" s="58">
        <v>333</v>
      </c>
    </row>
    <row r="361" ht="12.75" hidden="1"/>
    <row r="362" ht="12.75" hidden="1"/>
  </sheetData>
  <sheetProtection/>
  <printOptions gridLines="1" horizontalCentered="1" verticalCentered="1"/>
  <pageMargins left="0.7" right="0.75" top="1.01" bottom="1" header="0.8" footer="0"/>
  <pageSetup horizontalDpi="300" verticalDpi="300" orientation="portrait" pageOrder="overThenDown" r:id="rId3"/>
  <headerFooter alignWithMargins="0">
    <oddHeader>&amp;LObique masonry fences that failed during the Northridge earthquake.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Borchardt</Manager>
  <Company>Soil Tectonics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Fences</dc:title>
  <dc:subject>Northridge Fence Data</dc:subject>
  <dc:creator>Borchardt &amp; Snyder</dc:creator>
  <cp:keywords>CSR</cp:keywords>
  <dc:description>Revisions:
1717A Block Fall 0
1734C Block Fall 270
1734B Block Fall 0</dc:description>
  <cp:lastModifiedBy>Glenn Borchardt</cp:lastModifiedBy>
  <cp:lastPrinted>1996-10-21T21:31:57Z</cp:lastPrinted>
  <dcterms:created xsi:type="dcterms:W3CDTF">1996-09-27T02:24:05Z</dcterms:created>
  <dcterms:modified xsi:type="dcterms:W3CDTF">2008-05-19T00:06:08Z</dcterms:modified>
  <cp:category>Pulse</cp:category>
  <cp:version/>
  <cp:contentType/>
  <cp:contentStatus/>
</cp:coreProperties>
</file>